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Server\待避用\支援部\02_会計指導員育成研修等\令和５年度\会計研修（大フォルダ）\③　会計処理事例集\"/>
    </mc:Choice>
  </mc:AlternateContent>
  <xr:revisionPtr revIDLastSave="0" documentId="13_ncr:1_{66735D61-71B0-4088-9E03-08912BF82769}" xr6:coauthVersionLast="36" xr6:coauthVersionMax="36" xr10:uidLastSave="{00000000-0000-0000-0000-000000000000}"/>
  <bookViews>
    <workbookView xWindow="0" yWindow="0" windowWidth="24000" windowHeight="8685" xr2:uid="{7C5B4EE2-4552-427B-BC60-424C760E21F3}"/>
  </bookViews>
  <sheets>
    <sheet name="貸借対照表" sheetId="1" r:id="rId1"/>
    <sheet name="BS分析" sheetId="4" r:id="rId2"/>
    <sheet name="正味財産増減計算書" sheetId="2" r:id="rId3"/>
    <sheet name="PL分析" sheetId="5" r:id="rId4"/>
    <sheet name="収支決算書" sheetId="3" r:id="rId5"/>
    <sheet name="収支分析" sheetId="6" r:id="rId6"/>
  </sheets>
  <definedNames>
    <definedName name="_xlnm.Print_Area" localSheetId="0">貸借対照表!$A$1:$K$39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1" l="1"/>
  <c r="G18" i="1"/>
  <c r="G19" i="1" s="1"/>
  <c r="G10" i="1"/>
  <c r="D21" i="1"/>
  <c r="D16" i="1"/>
  <c r="D22" i="1" s="1"/>
  <c r="B37" i="1"/>
  <c r="B26" i="1"/>
  <c r="B18" i="1"/>
  <c r="B14" i="1"/>
  <c r="E54" i="3" l="1"/>
  <c r="D54" i="3"/>
  <c r="E28" i="3"/>
  <c r="D28" i="3"/>
  <c r="C66" i="2"/>
  <c r="B66" i="2"/>
  <c r="D66" i="2" s="1"/>
  <c r="B65" i="2"/>
  <c r="C65" i="2"/>
  <c r="C60" i="2"/>
  <c r="B60" i="2"/>
  <c r="D60" i="2" s="1"/>
  <c r="C58" i="2"/>
  <c r="B58" i="2"/>
  <c r="D49" i="2"/>
  <c r="C49" i="2"/>
  <c r="B49" i="2"/>
  <c r="D48" i="2"/>
  <c r="C57" i="2"/>
  <c r="D57" i="2" s="1"/>
  <c r="B57" i="2"/>
  <c r="C56" i="2"/>
  <c r="B56" i="2"/>
  <c r="C48" i="2"/>
  <c r="B48" i="2"/>
  <c r="C28" i="2"/>
  <c r="B28" i="2"/>
  <c r="D64" i="2"/>
  <c r="D63" i="2"/>
  <c r="D62" i="2"/>
  <c r="D59" i="2"/>
  <c r="D56" i="2"/>
  <c r="D55" i="2"/>
  <c r="D52" i="2"/>
  <c r="D47" i="2"/>
  <c r="D45" i="2"/>
  <c r="D43" i="2"/>
  <c r="D42" i="2"/>
  <c r="D41" i="2"/>
  <c r="D40" i="2"/>
  <c r="D39" i="2"/>
  <c r="D38" i="2"/>
  <c r="D36" i="2"/>
  <c r="D35" i="2"/>
  <c r="D33" i="2"/>
  <c r="D27" i="2"/>
  <c r="D25" i="2"/>
  <c r="D23" i="2"/>
  <c r="D21" i="2"/>
  <c r="D19" i="2"/>
  <c r="D18" i="2"/>
  <c r="D16" i="2"/>
  <c r="D14" i="2"/>
  <c r="D11" i="2"/>
  <c r="D65" i="2" l="1"/>
  <c r="D58" i="2"/>
  <c r="D28" i="2"/>
  <c r="D31" i="2"/>
  <c r="D12" i="2"/>
  <c r="B38" i="1"/>
  <c r="B39" i="1" s="1"/>
  <c r="D35" i="1" s="1"/>
  <c r="D32" i="1" l="1"/>
  <c r="D39" i="1"/>
  <c r="D32" i="2"/>
</calcChain>
</file>

<file path=xl/sharedStrings.xml><?xml version="1.0" encoding="utf-8"?>
<sst xmlns="http://schemas.openxmlformats.org/spreadsheetml/2006/main" count="248" uniqueCount="227">
  <si>
    <t>（一般会計）</t>
    <rPh sb="1" eb="3">
      <t>イッパン</t>
    </rPh>
    <rPh sb="3" eb="5">
      <t>カイケイ</t>
    </rPh>
    <phoneticPr fontId="1"/>
  </si>
  <si>
    <t>当年度</t>
    <rPh sb="0" eb="3">
      <t>トウネンド</t>
    </rPh>
    <phoneticPr fontId="1"/>
  </si>
  <si>
    <t>前年度</t>
    <rPh sb="0" eb="3">
      <t>ゼンネンド</t>
    </rPh>
    <phoneticPr fontId="1"/>
  </si>
  <si>
    <t>Ⅰ　資産の部</t>
    <rPh sb="2" eb="4">
      <t>シサン</t>
    </rPh>
    <rPh sb="5" eb="6">
      <t>ブ</t>
    </rPh>
    <phoneticPr fontId="1"/>
  </si>
  <si>
    <t>Ⅱ　負債の部</t>
    <rPh sb="2" eb="4">
      <t>フサイ</t>
    </rPh>
    <rPh sb="5" eb="6">
      <t>ブ</t>
    </rPh>
    <phoneticPr fontId="1"/>
  </si>
  <si>
    <t>Ⅲ　正味財産の部</t>
    <rPh sb="2" eb="4">
      <t>ショウミ</t>
    </rPh>
    <rPh sb="4" eb="6">
      <t>ザイサン</t>
    </rPh>
    <rPh sb="7" eb="8">
      <t>ブ</t>
    </rPh>
    <phoneticPr fontId="1"/>
  </si>
  <si>
    <t>貸　　借　　対　　照　　表</t>
    <rPh sb="0" eb="1">
      <t>カシ</t>
    </rPh>
    <rPh sb="3" eb="4">
      <t>シャク</t>
    </rPh>
    <rPh sb="6" eb="7">
      <t>タイ</t>
    </rPh>
    <rPh sb="9" eb="10">
      <t>ショウ</t>
    </rPh>
    <rPh sb="12" eb="13">
      <t>オモテ</t>
    </rPh>
    <phoneticPr fontId="1"/>
  </si>
  <si>
    <t>増　減</t>
    <rPh sb="0" eb="1">
      <t>ゾウ</t>
    </rPh>
    <rPh sb="2" eb="3">
      <t>ゲン</t>
    </rPh>
    <phoneticPr fontId="1"/>
  </si>
  <si>
    <t>科　　　目</t>
    <rPh sb="0" eb="1">
      <t>カ</t>
    </rPh>
    <rPh sb="4" eb="5">
      <t>メ</t>
    </rPh>
    <phoneticPr fontId="1"/>
  </si>
  <si>
    <t>（単位：円）</t>
    <rPh sb="1" eb="3">
      <t>タンイ</t>
    </rPh>
    <rPh sb="4" eb="5">
      <t>エン</t>
    </rPh>
    <phoneticPr fontId="1"/>
  </si>
  <si>
    <t>令和6年3月31日現在</t>
    <rPh sb="0" eb="2">
      <t>レイワ</t>
    </rPh>
    <rPh sb="3" eb="4">
      <t>ネン</t>
    </rPh>
    <rPh sb="5" eb="6">
      <t>ガツ</t>
    </rPh>
    <rPh sb="8" eb="9">
      <t>ニチ</t>
    </rPh>
    <rPh sb="9" eb="11">
      <t>ゲンザイ</t>
    </rPh>
    <phoneticPr fontId="1"/>
  </si>
  <si>
    <t>正 味 財 産 増 減 計 算 書</t>
    <rPh sb="0" eb="1">
      <t>タダシ</t>
    </rPh>
    <rPh sb="2" eb="3">
      <t>アジ</t>
    </rPh>
    <rPh sb="4" eb="5">
      <t>ザイ</t>
    </rPh>
    <rPh sb="6" eb="7">
      <t>サン</t>
    </rPh>
    <rPh sb="8" eb="9">
      <t>ゾウ</t>
    </rPh>
    <rPh sb="10" eb="11">
      <t>ゲン</t>
    </rPh>
    <rPh sb="12" eb="13">
      <t>ケイ</t>
    </rPh>
    <rPh sb="14" eb="15">
      <t>サン</t>
    </rPh>
    <rPh sb="16" eb="17">
      <t>ショ</t>
    </rPh>
    <phoneticPr fontId="1"/>
  </si>
  <si>
    <t>Ⅰ　一般正味財産増減の部</t>
    <rPh sb="2" eb="4">
      <t>イッパン</t>
    </rPh>
    <rPh sb="4" eb="6">
      <t>ショウミ</t>
    </rPh>
    <rPh sb="6" eb="8">
      <t>ザイサン</t>
    </rPh>
    <rPh sb="8" eb="10">
      <t>ゾウゲン</t>
    </rPh>
    <rPh sb="11" eb="12">
      <t>ブ</t>
    </rPh>
    <phoneticPr fontId="1"/>
  </si>
  <si>
    <t>　　１　経常増減の部</t>
    <rPh sb="4" eb="6">
      <t>ケイジョウ</t>
    </rPh>
    <rPh sb="6" eb="8">
      <t>ゾウゲン</t>
    </rPh>
    <rPh sb="9" eb="10">
      <t>ブ</t>
    </rPh>
    <phoneticPr fontId="1"/>
  </si>
  <si>
    <t>　　　　(1) 経常収入</t>
    <rPh sb="8" eb="10">
      <t>ケイジョウ</t>
    </rPh>
    <rPh sb="10" eb="12">
      <t>シュウニュウ</t>
    </rPh>
    <phoneticPr fontId="1"/>
  </si>
  <si>
    <t>　　　　(2) 経常支出</t>
    <rPh sb="8" eb="10">
      <t>ケイジョウ</t>
    </rPh>
    <rPh sb="10" eb="12">
      <t>シシュツ</t>
    </rPh>
    <phoneticPr fontId="1"/>
  </si>
  <si>
    <t>　　　　　　経常収入計</t>
    <rPh sb="6" eb="8">
      <t>ケイジョウ</t>
    </rPh>
    <rPh sb="8" eb="10">
      <t>シュウニュウ</t>
    </rPh>
    <rPh sb="10" eb="11">
      <t>ケイ</t>
    </rPh>
    <phoneticPr fontId="1"/>
  </si>
  <si>
    <t>　　２　経常外増減の部</t>
    <rPh sb="4" eb="6">
      <t>ケイジョウ</t>
    </rPh>
    <rPh sb="6" eb="7">
      <t>ガイ</t>
    </rPh>
    <rPh sb="7" eb="9">
      <t>ゾウゲン</t>
    </rPh>
    <rPh sb="10" eb="11">
      <t>ブ</t>
    </rPh>
    <phoneticPr fontId="1"/>
  </si>
  <si>
    <t>　　　　(1) 経常外収入</t>
    <rPh sb="8" eb="10">
      <t>ケイジョウ</t>
    </rPh>
    <rPh sb="10" eb="11">
      <t>ガイ</t>
    </rPh>
    <rPh sb="11" eb="13">
      <t>シュウニュウ</t>
    </rPh>
    <phoneticPr fontId="1"/>
  </si>
  <si>
    <t>　　　　(2) 経常外支出</t>
    <rPh sb="8" eb="10">
      <t>ケイジョウ</t>
    </rPh>
    <rPh sb="10" eb="11">
      <t>ガイ</t>
    </rPh>
    <rPh sb="11" eb="13">
      <t>シシュツ</t>
    </rPh>
    <phoneticPr fontId="1"/>
  </si>
  <si>
    <t>　　　　　　　　土地改良事業収入</t>
    <rPh sb="8" eb="10">
      <t>トチ</t>
    </rPh>
    <rPh sb="10" eb="12">
      <t>カイリョウ</t>
    </rPh>
    <rPh sb="12" eb="14">
      <t>ジギョウ</t>
    </rPh>
    <rPh sb="14" eb="16">
      <t>シュウニュウ</t>
    </rPh>
    <phoneticPr fontId="1"/>
  </si>
  <si>
    <t>　　　　　　　　　　経常賦課金</t>
    <rPh sb="10" eb="12">
      <t>ケイジョウ</t>
    </rPh>
    <rPh sb="12" eb="15">
      <t>フカキン</t>
    </rPh>
    <phoneticPr fontId="1"/>
  </si>
  <si>
    <t>　　　　　　　　　　転用決済金</t>
    <rPh sb="10" eb="12">
      <t>テンヨウ</t>
    </rPh>
    <rPh sb="12" eb="14">
      <t>ケッサイ</t>
    </rPh>
    <rPh sb="14" eb="15">
      <t>キン</t>
    </rPh>
    <phoneticPr fontId="1"/>
  </si>
  <si>
    <t xml:space="preserve">     　　　　  　附帯事業収入</t>
    <rPh sb="12" eb="14">
      <t>フタイ</t>
    </rPh>
    <rPh sb="14" eb="16">
      <t>ジギョウ</t>
    </rPh>
    <rPh sb="16" eb="18">
      <t>シュウニュウ</t>
    </rPh>
    <phoneticPr fontId="1"/>
  </si>
  <si>
    <t>　　　　　　　　　　受取他目的使用料</t>
    <rPh sb="10" eb="12">
      <t>ウケトリ</t>
    </rPh>
    <rPh sb="12" eb="15">
      <t>タモクテキ</t>
    </rPh>
    <rPh sb="15" eb="18">
      <t>シヨウリョウ</t>
    </rPh>
    <phoneticPr fontId="1"/>
  </si>
  <si>
    <t xml:space="preserve">     　　　　  　特定資産運用収入</t>
    <rPh sb="12" eb="14">
      <t>トクテイ</t>
    </rPh>
    <rPh sb="14" eb="16">
      <t>シサン</t>
    </rPh>
    <rPh sb="16" eb="18">
      <t>ウンヨウ</t>
    </rPh>
    <rPh sb="18" eb="20">
      <t>シュウニュウ</t>
    </rPh>
    <phoneticPr fontId="1"/>
  </si>
  <si>
    <t>　　　　　　　　　　特定資産受取利息</t>
    <rPh sb="10" eb="12">
      <t>トクテイ</t>
    </rPh>
    <rPh sb="12" eb="14">
      <t>シサン</t>
    </rPh>
    <rPh sb="14" eb="16">
      <t>ウケトリ</t>
    </rPh>
    <rPh sb="16" eb="18">
      <t>リソク</t>
    </rPh>
    <phoneticPr fontId="1"/>
  </si>
  <si>
    <t xml:space="preserve">     　　　　  　受取補助金等</t>
    <rPh sb="12" eb="14">
      <t>ウケトリ</t>
    </rPh>
    <rPh sb="14" eb="17">
      <t>ホジョキン</t>
    </rPh>
    <rPh sb="17" eb="18">
      <t>トウ</t>
    </rPh>
    <phoneticPr fontId="1"/>
  </si>
  <si>
    <t>　　　　　　　　　　受取補助金</t>
    <rPh sb="10" eb="12">
      <t>ウケトリ</t>
    </rPh>
    <rPh sb="12" eb="15">
      <t>ホジョキン</t>
    </rPh>
    <phoneticPr fontId="1"/>
  </si>
  <si>
    <t>　　　　　　　　　　受取助成金等</t>
    <rPh sb="10" eb="12">
      <t>ウケトリ</t>
    </rPh>
    <rPh sb="12" eb="15">
      <t>ジョセイキン</t>
    </rPh>
    <rPh sb="15" eb="16">
      <t>トウ</t>
    </rPh>
    <phoneticPr fontId="1"/>
  </si>
  <si>
    <t xml:space="preserve">     　　　　  　受取交付金</t>
    <rPh sb="12" eb="14">
      <t>ウケトリ</t>
    </rPh>
    <rPh sb="14" eb="17">
      <t>コウフキン</t>
    </rPh>
    <phoneticPr fontId="1"/>
  </si>
  <si>
    <t>　　　　　　　　　　適正化事業交付金</t>
    <rPh sb="10" eb="13">
      <t>テキセイカ</t>
    </rPh>
    <rPh sb="13" eb="15">
      <t>ジギョウ</t>
    </rPh>
    <rPh sb="15" eb="18">
      <t>コウフキン</t>
    </rPh>
    <phoneticPr fontId="1"/>
  </si>
  <si>
    <t xml:space="preserve">     　　　　  　受取業務受託料</t>
    <rPh sb="12" eb="14">
      <t>ウケトリ</t>
    </rPh>
    <rPh sb="14" eb="16">
      <t>ギョウム</t>
    </rPh>
    <rPh sb="16" eb="18">
      <t>ジュタク</t>
    </rPh>
    <rPh sb="18" eb="19">
      <t>リョウ</t>
    </rPh>
    <phoneticPr fontId="1"/>
  </si>
  <si>
    <t>　　　　　　　　　　調査業務受託料</t>
    <rPh sb="10" eb="12">
      <t>チョウサ</t>
    </rPh>
    <rPh sb="12" eb="14">
      <t>ギョウム</t>
    </rPh>
    <rPh sb="14" eb="16">
      <t>ジュタク</t>
    </rPh>
    <rPh sb="16" eb="17">
      <t>リョウ</t>
    </rPh>
    <phoneticPr fontId="1"/>
  </si>
  <si>
    <t xml:space="preserve">     　　　　  　固定資産受贈益</t>
    <rPh sb="12" eb="16">
      <t>コテイシサン</t>
    </rPh>
    <rPh sb="16" eb="19">
      <t>ジュゾウエキ</t>
    </rPh>
    <phoneticPr fontId="1"/>
  </si>
  <si>
    <t>　　　　　　　　　　所有土地改良施設受贈益</t>
    <rPh sb="10" eb="12">
      <t>ショユウ</t>
    </rPh>
    <rPh sb="12" eb="14">
      <t>トチ</t>
    </rPh>
    <rPh sb="14" eb="16">
      <t>カイリョウ</t>
    </rPh>
    <rPh sb="16" eb="18">
      <t>シセツ</t>
    </rPh>
    <rPh sb="18" eb="21">
      <t>ジュゾウエキ</t>
    </rPh>
    <phoneticPr fontId="1"/>
  </si>
  <si>
    <t xml:space="preserve">     　　　　 　 雑収入</t>
    <rPh sb="12" eb="15">
      <t>ザッシュウニュウ</t>
    </rPh>
    <phoneticPr fontId="1"/>
  </si>
  <si>
    <t>　　　　　　　　　　受取利息配当金</t>
    <rPh sb="10" eb="12">
      <t>ウケトリ</t>
    </rPh>
    <rPh sb="12" eb="14">
      <t>リソク</t>
    </rPh>
    <rPh sb="14" eb="17">
      <t>ハイトウキン</t>
    </rPh>
    <phoneticPr fontId="1"/>
  </si>
  <si>
    <t>　　　　　　　　土地改良事業費</t>
    <rPh sb="8" eb="10">
      <t>トチ</t>
    </rPh>
    <rPh sb="10" eb="12">
      <t>カイリョウ</t>
    </rPh>
    <rPh sb="12" eb="14">
      <t>ジギョウ</t>
    </rPh>
    <rPh sb="14" eb="15">
      <t>ヒ</t>
    </rPh>
    <phoneticPr fontId="1"/>
  </si>
  <si>
    <t>　　　　　　　　　　維持管理費</t>
    <rPh sb="10" eb="12">
      <t>イジ</t>
    </rPh>
    <rPh sb="12" eb="15">
      <t>カンリヒ</t>
    </rPh>
    <phoneticPr fontId="1"/>
  </si>
  <si>
    <t>　　　　　　　　　　適正化事業費</t>
    <rPh sb="10" eb="13">
      <t>テキセイカ</t>
    </rPh>
    <rPh sb="13" eb="16">
      <t>ジギョウヒ</t>
    </rPh>
    <phoneticPr fontId="1"/>
  </si>
  <si>
    <t>　　　　　　　　　　委託業務費</t>
    <rPh sb="10" eb="12">
      <t>イタク</t>
    </rPh>
    <rPh sb="12" eb="15">
      <t>ギョウムヒ</t>
    </rPh>
    <phoneticPr fontId="1"/>
  </si>
  <si>
    <t xml:space="preserve">     　　　　  　減価償却費</t>
    <rPh sb="12" eb="14">
      <t>ゲンカ</t>
    </rPh>
    <rPh sb="14" eb="17">
      <t>ショウキャクヒ</t>
    </rPh>
    <phoneticPr fontId="1"/>
  </si>
  <si>
    <t>　　　　　　　　　　所有土地改良施設減価償却費</t>
    <rPh sb="10" eb="12">
      <t>ショユウ</t>
    </rPh>
    <rPh sb="12" eb="14">
      <t>トチ</t>
    </rPh>
    <rPh sb="14" eb="16">
      <t>カイリョウ</t>
    </rPh>
    <rPh sb="16" eb="18">
      <t>シセツ</t>
    </rPh>
    <rPh sb="18" eb="20">
      <t>ゲンカ</t>
    </rPh>
    <rPh sb="20" eb="23">
      <t>ショウキャクヒ</t>
    </rPh>
    <phoneticPr fontId="1"/>
  </si>
  <si>
    <t>　　　　　　　　　　受託土地改良施設使用収益権減価償却費</t>
    <rPh sb="10" eb="12">
      <t>ジュタク</t>
    </rPh>
    <rPh sb="12" eb="14">
      <t>トチ</t>
    </rPh>
    <rPh sb="14" eb="16">
      <t>カイリョウ</t>
    </rPh>
    <rPh sb="16" eb="18">
      <t>シセツ</t>
    </rPh>
    <rPh sb="18" eb="20">
      <t>シヨウ</t>
    </rPh>
    <rPh sb="20" eb="23">
      <t>シュウエキケン</t>
    </rPh>
    <rPh sb="23" eb="25">
      <t>ゲンカ</t>
    </rPh>
    <rPh sb="25" eb="28">
      <t>ショウキャクヒ</t>
    </rPh>
    <phoneticPr fontId="1"/>
  </si>
  <si>
    <t xml:space="preserve">     　　　　 　 一般管理費</t>
    <rPh sb="12" eb="14">
      <t>イッパン</t>
    </rPh>
    <rPh sb="14" eb="17">
      <t>カンリヒ</t>
    </rPh>
    <phoneticPr fontId="1"/>
  </si>
  <si>
    <t>　　　　　　　　　　運営事務費</t>
    <rPh sb="10" eb="12">
      <t>ウンエイ</t>
    </rPh>
    <rPh sb="12" eb="15">
      <t>ジムヒ</t>
    </rPh>
    <phoneticPr fontId="1"/>
  </si>
  <si>
    <t>　　　　　　　　　　　（うち退職給付費用）</t>
    <rPh sb="14" eb="16">
      <t>タイショク</t>
    </rPh>
    <rPh sb="16" eb="18">
      <t>キュウフ</t>
    </rPh>
    <rPh sb="18" eb="20">
      <t>ヒヨウ</t>
    </rPh>
    <phoneticPr fontId="1"/>
  </si>
  <si>
    <t>　　　　　　　　　　事務所費</t>
    <rPh sb="10" eb="13">
      <t>ジムショ</t>
    </rPh>
    <rPh sb="13" eb="14">
      <t>ヒ</t>
    </rPh>
    <phoneticPr fontId="1"/>
  </si>
  <si>
    <t>　　　　　　　　　　　（うち建物減価償却費）</t>
    <rPh sb="14" eb="16">
      <t>タテモノ</t>
    </rPh>
    <rPh sb="16" eb="18">
      <t>ゲンカ</t>
    </rPh>
    <rPh sb="18" eb="21">
      <t>ショウキャクヒ</t>
    </rPh>
    <phoneticPr fontId="1"/>
  </si>
  <si>
    <t>　　　　　　　　　　　（うち車両運搬具減価償却費）</t>
    <rPh sb="14" eb="16">
      <t>シャリョウ</t>
    </rPh>
    <rPh sb="16" eb="19">
      <t>ウンパング</t>
    </rPh>
    <rPh sb="19" eb="21">
      <t>ゲンカ</t>
    </rPh>
    <rPh sb="21" eb="24">
      <t>ショウキャクヒ</t>
    </rPh>
    <phoneticPr fontId="1"/>
  </si>
  <si>
    <t>　　　　　　　　　　　（うち器具備品減価償却費）</t>
    <rPh sb="14" eb="18">
      <t>キグビヒン</t>
    </rPh>
    <rPh sb="18" eb="20">
      <t>ゲンカ</t>
    </rPh>
    <rPh sb="20" eb="23">
      <t>ショウキャクヒ</t>
    </rPh>
    <phoneticPr fontId="1"/>
  </si>
  <si>
    <t xml:space="preserve">     　　　　 　 土地改良事業負担金</t>
    <rPh sb="12" eb="14">
      <t>トチ</t>
    </rPh>
    <rPh sb="14" eb="16">
      <t>カイリョウ</t>
    </rPh>
    <rPh sb="16" eb="18">
      <t>ジギョウ</t>
    </rPh>
    <rPh sb="18" eb="21">
      <t>フタンキン</t>
    </rPh>
    <phoneticPr fontId="1"/>
  </si>
  <si>
    <t>　　　　　　　　　　都道府県営事業分担金</t>
    <rPh sb="10" eb="14">
      <t>トドウフケン</t>
    </rPh>
    <rPh sb="14" eb="15">
      <t>エイ</t>
    </rPh>
    <rPh sb="15" eb="17">
      <t>ジギョウ</t>
    </rPh>
    <rPh sb="17" eb="20">
      <t>ブンタンキン</t>
    </rPh>
    <phoneticPr fontId="1"/>
  </si>
  <si>
    <t xml:space="preserve">     　　　　 　 他会計繰出金</t>
    <rPh sb="12" eb="13">
      <t>タ</t>
    </rPh>
    <rPh sb="13" eb="15">
      <t>カイケイ</t>
    </rPh>
    <rPh sb="15" eb="18">
      <t>クリダシキン</t>
    </rPh>
    <phoneticPr fontId="1"/>
  </si>
  <si>
    <t>　　　　　　　　　　○○東部工区特別会計への繰出金</t>
    <rPh sb="12" eb="14">
      <t>トウブ</t>
    </rPh>
    <rPh sb="14" eb="16">
      <t>コウク</t>
    </rPh>
    <rPh sb="16" eb="18">
      <t>トクベツ</t>
    </rPh>
    <rPh sb="18" eb="20">
      <t>カイケイ</t>
    </rPh>
    <rPh sb="22" eb="25">
      <t>クリダシキン</t>
    </rPh>
    <phoneticPr fontId="1"/>
  </si>
  <si>
    <t>　　　　　　　 　不納欠損</t>
    <rPh sb="9" eb="11">
      <t>フノウ</t>
    </rPh>
    <rPh sb="11" eb="13">
      <t>ケッソン</t>
    </rPh>
    <phoneticPr fontId="1"/>
  </si>
  <si>
    <t>　　　　　　経常外支出計</t>
    <rPh sb="6" eb="8">
      <t>ケイジョウ</t>
    </rPh>
    <rPh sb="8" eb="9">
      <t>ガイ</t>
    </rPh>
    <rPh sb="9" eb="11">
      <t>シシュツ</t>
    </rPh>
    <rPh sb="11" eb="12">
      <t>ケイ</t>
    </rPh>
    <phoneticPr fontId="1"/>
  </si>
  <si>
    <t>　　　　　　経常外収入計</t>
    <rPh sb="6" eb="8">
      <t>ケイジョウ</t>
    </rPh>
    <rPh sb="8" eb="9">
      <t>ガイ</t>
    </rPh>
    <rPh sb="9" eb="11">
      <t>シュウニュウ</t>
    </rPh>
    <rPh sb="11" eb="12">
      <t>ケイ</t>
    </rPh>
    <phoneticPr fontId="1"/>
  </si>
  <si>
    <t>Ⅱ　指定正味財産増減の部</t>
    <rPh sb="2" eb="4">
      <t>シテイ</t>
    </rPh>
    <rPh sb="4" eb="6">
      <t>ショウミ</t>
    </rPh>
    <rPh sb="6" eb="8">
      <t>ザイサン</t>
    </rPh>
    <rPh sb="8" eb="10">
      <t>ゾウゲン</t>
    </rPh>
    <rPh sb="11" eb="12">
      <t>ブ</t>
    </rPh>
    <phoneticPr fontId="1"/>
  </si>
  <si>
    <t>Ⅲ正味財産期末残高</t>
    <rPh sb="1" eb="3">
      <t>ショウミ</t>
    </rPh>
    <rPh sb="3" eb="5">
      <t>ザイサン</t>
    </rPh>
    <rPh sb="5" eb="7">
      <t>キマツ</t>
    </rPh>
    <rPh sb="7" eb="9">
      <t>ザンダカ</t>
    </rPh>
    <phoneticPr fontId="1"/>
  </si>
  <si>
    <t xml:space="preserve">             当期経常外増減額</t>
    <rPh sb="13" eb="15">
      <t>トウキ</t>
    </rPh>
    <rPh sb="15" eb="17">
      <t>ケイジョウ</t>
    </rPh>
    <rPh sb="17" eb="18">
      <t>ガイ</t>
    </rPh>
    <rPh sb="18" eb="21">
      <t>ゾウゲンガク</t>
    </rPh>
    <phoneticPr fontId="1"/>
  </si>
  <si>
    <t xml:space="preserve">             一般正味財産期首残高</t>
    <rPh sb="13" eb="15">
      <t>イッパン</t>
    </rPh>
    <rPh sb="15" eb="17">
      <t>ショウミ</t>
    </rPh>
    <rPh sb="17" eb="19">
      <t>ザイサン</t>
    </rPh>
    <rPh sb="19" eb="21">
      <t>キシュ</t>
    </rPh>
    <rPh sb="21" eb="23">
      <t>ザンダカ</t>
    </rPh>
    <phoneticPr fontId="1"/>
  </si>
  <si>
    <t xml:space="preserve">             一般正味財産期末残高</t>
    <rPh sb="13" eb="15">
      <t>イッパン</t>
    </rPh>
    <rPh sb="15" eb="17">
      <t>ショウミ</t>
    </rPh>
    <rPh sb="17" eb="19">
      <t>ザイサン</t>
    </rPh>
    <rPh sb="19" eb="21">
      <t>キマツ</t>
    </rPh>
    <rPh sb="21" eb="23">
      <t>ザンダカ</t>
    </rPh>
    <phoneticPr fontId="1"/>
  </si>
  <si>
    <t xml:space="preserve">             一般正味財産への振替額</t>
    <rPh sb="13" eb="15">
      <t>イッパン</t>
    </rPh>
    <rPh sb="15" eb="17">
      <t>ショウミ</t>
    </rPh>
    <rPh sb="17" eb="19">
      <t>ザイサン</t>
    </rPh>
    <rPh sb="21" eb="24">
      <t>フリカエガク</t>
    </rPh>
    <phoneticPr fontId="1"/>
  </si>
  <si>
    <t xml:space="preserve">             当期指定正味財産増減額</t>
    <rPh sb="13" eb="15">
      <t>トウキ</t>
    </rPh>
    <rPh sb="15" eb="17">
      <t>シテイ</t>
    </rPh>
    <rPh sb="17" eb="19">
      <t>ショウミ</t>
    </rPh>
    <rPh sb="19" eb="21">
      <t>ザイサン</t>
    </rPh>
    <rPh sb="21" eb="24">
      <t>ゾウゲンガク</t>
    </rPh>
    <phoneticPr fontId="1"/>
  </si>
  <si>
    <t xml:space="preserve">             指定正味財産期首残高</t>
    <rPh sb="13" eb="15">
      <t>シテイ</t>
    </rPh>
    <rPh sb="15" eb="17">
      <t>ショウミ</t>
    </rPh>
    <rPh sb="17" eb="19">
      <t>ザイサン</t>
    </rPh>
    <rPh sb="19" eb="21">
      <t>キシュ</t>
    </rPh>
    <rPh sb="21" eb="23">
      <t>ザンダカ</t>
    </rPh>
    <phoneticPr fontId="1"/>
  </si>
  <si>
    <t xml:space="preserve">             指定正味財産期末残高</t>
    <rPh sb="13" eb="15">
      <t>シテイ</t>
    </rPh>
    <rPh sb="15" eb="17">
      <t>ショウミ</t>
    </rPh>
    <rPh sb="17" eb="19">
      <t>ザイサン</t>
    </rPh>
    <rPh sb="19" eb="21">
      <t>キマツ</t>
    </rPh>
    <rPh sb="21" eb="23">
      <t>ザンダカ</t>
    </rPh>
    <phoneticPr fontId="1"/>
  </si>
  <si>
    <t xml:space="preserve">  　　 　経常支出計</t>
    <rPh sb="6" eb="8">
      <t>ケイジョウ</t>
    </rPh>
    <rPh sb="8" eb="10">
      <t>シシュツ</t>
    </rPh>
    <rPh sb="10" eb="11">
      <t>ケイ</t>
    </rPh>
    <phoneticPr fontId="1"/>
  </si>
  <si>
    <r>
      <t>　</t>
    </r>
    <r>
      <rPr>
        <b/>
        <sz val="11"/>
        <color rgb="FF00B0F0"/>
        <rFont val="ＭＳ Ｐ明朝"/>
        <family val="1"/>
        <charset val="128"/>
      </rPr>
      <t>③</t>
    </r>
    <r>
      <rPr>
        <sz val="11"/>
        <color theme="1"/>
        <rFont val="ＭＳ Ｐ明朝"/>
        <family val="1"/>
        <charset val="128"/>
      </rPr>
      <t>　　当期経常増減額</t>
    </r>
    <rPh sb="4" eb="6">
      <t>トウキ</t>
    </rPh>
    <rPh sb="6" eb="8">
      <t>ケイジョウ</t>
    </rPh>
    <rPh sb="8" eb="11">
      <t>ゾウゲンガク</t>
    </rPh>
    <phoneticPr fontId="1"/>
  </si>
  <si>
    <r>
      <t xml:space="preserve">  </t>
    </r>
    <r>
      <rPr>
        <b/>
        <sz val="11"/>
        <color rgb="FF00B050"/>
        <rFont val="ＭＳ Ｐ明朝"/>
        <family val="1"/>
        <charset val="128"/>
      </rPr>
      <t>②</t>
    </r>
    <r>
      <rPr>
        <sz val="11"/>
        <color theme="1"/>
        <rFont val="ＭＳ Ｐ明朝"/>
        <family val="1"/>
        <charset val="128"/>
      </rPr>
      <t>　      当期一般正味財産増減額</t>
    </r>
    <rPh sb="10" eb="12">
      <t>トウキ</t>
    </rPh>
    <rPh sb="12" eb="14">
      <t>イッパン</t>
    </rPh>
    <rPh sb="14" eb="16">
      <t>ショウミ</t>
    </rPh>
    <rPh sb="16" eb="18">
      <t>ザイサン</t>
    </rPh>
    <rPh sb="18" eb="21">
      <t>ゾウゲンガク</t>
    </rPh>
    <phoneticPr fontId="1"/>
  </si>
  <si>
    <r>
      <t>　</t>
    </r>
    <r>
      <rPr>
        <b/>
        <sz val="11"/>
        <color rgb="FF0070C0"/>
        <rFont val="ＭＳ Ｐ明朝"/>
        <family val="1"/>
        <charset val="128"/>
      </rPr>
      <t>④</t>
    </r>
    <r>
      <rPr>
        <sz val="11"/>
        <color theme="1"/>
        <rFont val="ＭＳ Ｐ明朝"/>
        <family val="1"/>
        <charset val="128"/>
      </rPr>
      <t>　　　　　　　　 不納欠損</t>
    </r>
    <rPh sb="11" eb="13">
      <t>フノウ</t>
    </rPh>
    <rPh sb="13" eb="15">
      <t>ケッソン</t>
    </rPh>
    <phoneticPr fontId="1"/>
  </si>
  <si>
    <t>６．正味財産増減計算書の分析</t>
    <rPh sb="2" eb="11">
      <t>ショウミザイサンゾウゲンケイサンショ</t>
    </rPh>
    <rPh sb="12" eb="14">
      <t>ブンセキ</t>
    </rPh>
    <phoneticPr fontId="1"/>
  </si>
  <si>
    <t>⑤</t>
    <phoneticPr fontId="1"/>
  </si>
  <si>
    <t>　　　　　　　　　　　　　　　　　　　　　　   令和5年4月1日から令和6年3月31日まで</t>
    <rPh sb="25" eb="27">
      <t>レイワ</t>
    </rPh>
    <rPh sb="28" eb="29">
      <t>ネン</t>
    </rPh>
    <rPh sb="30" eb="31">
      <t>ガツ</t>
    </rPh>
    <rPh sb="32" eb="33">
      <t>ニチ</t>
    </rPh>
    <rPh sb="35" eb="37">
      <t>レイワ</t>
    </rPh>
    <rPh sb="38" eb="39">
      <t>ネン</t>
    </rPh>
    <rPh sb="40" eb="41">
      <t>ガツ</t>
    </rPh>
    <rPh sb="43" eb="44">
      <t>ニチ</t>
    </rPh>
    <phoneticPr fontId="1"/>
  </si>
  <si>
    <t>７．収支決算書の分析</t>
    <rPh sb="2" eb="4">
      <t>シュウシ</t>
    </rPh>
    <rPh sb="4" eb="7">
      <t>ケッサンショ</t>
    </rPh>
    <rPh sb="8" eb="10">
      <t>ブンセキ</t>
    </rPh>
    <phoneticPr fontId="1"/>
  </si>
  <si>
    <t>令和５年度　収 支 決 算 書</t>
    <rPh sb="0" eb="2">
      <t>レイワ</t>
    </rPh>
    <rPh sb="3" eb="5">
      <t>ネンド</t>
    </rPh>
    <rPh sb="6" eb="7">
      <t>オサム</t>
    </rPh>
    <rPh sb="8" eb="9">
      <t>シ</t>
    </rPh>
    <rPh sb="10" eb="11">
      <t>ケッ</t>
    </rPh>
    <rPh sb="12" eb="13">
      <t>サン</t>
    </rPh>
    <rPh sb="14" eb="15">
      <t>ショ</t>
    </rPh>
    <phoneticPr fontId="1"/>
  </si>
  <si>
    <t>予算額</t>
    <rPh sb="0" eb="3">
      <t>ヨサンガク</t>
    </rPh>
    <phoneticPr fontId="1"/>
  </si>
  <si>
    <t>決算額</t>
    <rPh sb="0" eb="3">
      <t>ケッサンガク</t>
    </rPh>
    <phoneticPr fontId="1"/>
  </si>
  <si>
    <t>増</t>
    <rPh sb="0" eb="1">
      <t>ゾウ</t>
    </rPh>
    <phoneticPr fontId="1"/>
  </si>
  <si>
    <t>減</t>
    <rPh sb="0" eb="1">
      <t>ゲン</t>
    </rPh>
    <phoneticPr fontId="1"/>
  </si>
  <si>
    <t>比　　較</t>
    <rPh sb="0" eb="1">
      <t>ヒ</t>
    </rPh>
    <rPh sb="3" eb="4">
      <t>カク</t>
    </rPh>
    <phoneticPr fontId="1"/>
  </si>
  <si>
    <t>附記</t>
    <rPh sb="0" eb="2">
      <t>フキ</t>
    </rPh>
    <phoneticPr fontId="1"/>
  </si>
  <si>
    <t>　1　　　土地改良事業収入</t>
    <rPh sb="5" eb="7">
      <t>トチ</t>
    </rPh>
    <rPh sb="7" eb="9">
      <t>カイリョウ</t>
    </rPh>
    <rPh sb="9" eb="11">
      <t>ジギョウ</t>
    </rPh>
    <rPh sb="11" eb="13">
      <t>シュウニュウ</t>
    </rPh>
    <phoneticPr fontId="1"/>
  </si>
  <si>
    <t xml:space="preserve">  2     　附帯事業収入</t>
    <rPh sb="9" eb="11">
      <t>フタイ</t>
    </rPh>
    <rPh sb="11" eb="13">
      <t>ジギョウ</t>
    </rPh>
    <rPh sb="13" eb="15">
      <t>シュウニュウ</t>
    </rPh>
    <phoneticPr fontId="1"/>
  </si>
  <si>
    <t>　　 (1)  他目的使用料収入</t>
    <rPh sb="8" eb="11">
      <t>タモクテキ</t>
    </rPh>
    <rPh sb="11" eb="14">
      <t>シヨウリョウ</t>
    </rPh>
    <rPh sb="14" eb="16">
      <t>シュウニュウ</t>
    </rPh>
    <phoneticPr fontId="1"/>
  </si>
  <si>
    <t>　　 (1)  経常賦課金収入</t>
    <rPh sb="8" eb="10">
      <t>ケイジョウ</t>
    </rPh>
    <rPh sb="10" eb="13">
      <t>フカキン</t>
    </rPh>
    <rPh sb="13" eb="15">
      <t>シュウニュウ</t>
    </rPh>
    <phoneticPr fontId="1"/>
  </si>
  <si>
    <t>　　 (2)　転用決済金収入</t>
    <rPh sb="7" eb="9">
      <t>テンヨウ</t>
    </rPh>
    <rPh sb="9" eb="11">
      <t>ケッサイ</t>
    </rPh>
    <rPh sb="11" eb="12">
      <t>キン</t>
    </rPh>
    <rPh sb="12" eb="14">
      <t>シュウニュウ</t>
    </rPh>
    <phoneticPr fontId="1"/>
  </si>
  <si>
    <t xml:space="preserve">  3       特定資産運用収入</t>
    <rPh sb="10" eb="12">
      <t>トクテイ</t>
    </rPh>
    <rPh sb="12" eb="14">
      <t>シサン</t>
    </rPh>
    <rPh sb="14" eb="16">
      <t>ウンヨウ</t>
    </rPh>
    <rPh sb="16" eb="18">
      <t>シュウニュウ</t>
    </rPh>
    <phoneticPr fontId="1"/>
  </si>
  <si>
    <t xml:space="preserve">  4 　  　補助金等収入</t>
    <rPh sb="8" eb="11">
      <t>ホジョキン</t>
    </rPh>
    <rPh sb="11" eb="12">
      <t>トウ</t>
    </rPh>
    <rPh sb="12" eb="14">
      <t>シュウニュウ</t>
    </rPh>
    <phoneticPr fontId="1"/>
  </si>
  <si>
    <t>　　 (1)　補助金収入</t>
    <rPh sb="7" eb="10">
      <t>ホジョキン</t>
    </rPh>
    <rPh sb="10" eb="12">
      <t>シュウニュウ</t>
    </rPh>
    <phoneticPr fontId="1"/>
  </si>
  <si>
    <t>　　 (2)　助成金等収入</t>
    <rPh sb="7" eb="10">
      <t>ジョセイキン</t>
    </rPh>
    <rPh sb="10" eb="11">
      <t>トウ</t>
    </rPh>
    <rPh sb="11" eb="13">
      <t>シュウニュウ</t>
    </rPh>
    <phoneticPr fontId="1"/>
  </si>
  <si>
    <t xml:space="preserve">  5 　  　交付金収入</t>
    <rPh sb="8" eb="11">
      <t>コウフキン</t>
    </rPh>
    <rPh sb="11" eb="13">
      <t>シュウニュウ</t>
    </rPh>
    <phoneticPr fontId="1"/>
  </si>
  <si>
    <t>　　 (1)　適正化事業交付金収入</t>
    <rPh sb="7" eb="10">
      <t>テキセイカ</t>
    </rPh>
    <rPh sb="10" eb="12">
      <t>ジギョウ</t>
    </rPh>
    <rPh sb="12" eb="15">
      <t>コウフキン</t>
    </rPh>
    <rPh sb="15" eb="17">
      <t>シュウニュウ</t>
    </rPh>
    <phoneticPr fontId="1"/>
  </si>
  <si>
    <t>補助金分</t>
    <rPh sb="0" eb="3">
      <t>ホジョキン</t>
    </rPh>
    <rPh sb="3" eb="4">
      <t>ブン</t>
    </rPh>
    <phoneticPr fontId="1"/>
  </si>
  <si>
    <t>拠出金取崩分</t>
    <rPh sb="0" eb="3">
      <t>キョシュツキン</t>
    </rPh>
    <rPh sb="3" eb="4">
      <t>ト</t>
    </rPh>
    <rPh sb="4" eb="5">
      <t>クズ</t>
    </rPh>
    <rPh sb="5" eb="6">
      <t>ブン</t>
    </rPh>
    <phoneticPr fontId="1"/>
  </si>
  <si>
    <t>　6       業務受託料収入</t>
    <rPh sb="9" eb="11">
      <t>ギョウム</t>
    </rPh>
    <rPh sb="11" eb="13">
      <t>ジュタク</t>
    </rPh>
    <rPh sb="13" eb="14">
      <t>リョウ</t>
    </rPh>
    <rPh sb="14" eb="16">
      <t>シュウニュウ</t>
    </rPh>
    <phoneticPr fontId="1"/>
  </si>
  <si>
    <t xml:space="preserve">     (1)　調査業務受託料収入</t>
    <rPh sb="9" eb="11">
      <t>チョウサ</t>
    </rPh>
    <rPh sb="11" eb="13">
      <t>ギョウム</t>
    </rPh>
    <rPh sb="13" eb="15">
      <t>ジュタク</t>
    </rPh>
    <rPh sb="15" eb="16">
      <t>リョウ</t>
    </rPh>
    <rPh sb="16" eb="18">
      <t>シュウニュウ</t>
    </rPh>
    <phoneticPr fontId="1"/>
  </si>
  <si>
    <t xml:space="preserve">  7 　 　 雑収入</t>
    <rPh sb="8" eb="11">
      <t>ザッシュウニュウ</t>
    </rPh>
    <phoneticPr fontId="1"/>
  </si>
  <si>
    <t>　　 (1)　受取利息配当金収入</t>
    <rPh sb="7" eb="9">
      <t>ウケトリ</t>
    </rPh>
    <rPh sb="9" eb="11">
      <t>リソク</t>
    </rPh>
    <rPh sb="11" eb="14">
      <t>ハイトウキン</t>
    </rPh>
    <rPh sb="14" eb="16">
      <t>シュウニュウ</t>
    </rPh>
    <phoneticPr fontId="1"/>
  </si>
  <si>
    <t>　　 (1)  前年度繰越金</t>
    <rPh sb="8" eb="11">
      <t>ゼンネンド</t>
    </rPh>
    <rPh sb="11" eb="14">
      <t>クリコシキン</t>
    </rPh>
    <phoneticPr fontId="1"/>
  </si>
  <si>
    <t>　　　　　収　　　入　　　計</t>
    <rPh sb="5" eb="6">
      <t>オサム</t>
    </rPh>
    <rPh sb="9" eb="10">
      <t>イ</t>
    </rPh>
    <rPh sb="13" eb="14">
      <t>ケイ</t>
    </rPh>
    <phoneticPr fontId="1"/>
  </si>
  <si>
    <t>収　入</t>
    <rPh sb="0" eb="1">
      <t>オサム</t>
    </rPh>
    <rPh sb="2" eb="3">
      <t>ニュウ</t>
    </rPh>
    <phoneticPr fontId="1"/>
  </si>
  <si>
    <t>支　出</t>
    <rPh sb="0" eb="1">
      <t>シ</t>
    </rPh>
    <rPh sb="2" eb="3">
      <t>デ</t>
    </rPh>
    <phoneticPr fontId="1"/>
  </si>
  <si>
    <t>　1　　　土地改良事業費支出</t>
    <rPh sb="5" eb="7">
      <t>トチ</t>
    </rPh>
    <rPh sb="7" eb="9">
      <t>カイリョウ</t>
    </rPh>
    <rPh sb="9" eb="11">
      <t>ジギョウ</t>
    </rPh>
    <rPh sb="11" eb="12">
      <t>ヒ</t>
    </rPh>
    <rPh sb="12" eb="14">
      <t>シシュツ</t>
    </rPh>
    <phoneticPr fontId="1"/>
  </si>
  <si>
    <t>　　 (1)  維持管理費支出</t>
    <rPh sb="8" eb="10">
      <t>イジ</t>
    </rPh>
    <rPh sb="10" eb="13">
      <t>カンリヒ</t>
    </rPh>
    <rPh sb="13" eb="15">
      <t>シシュツ</t>
    </rPh>
    <phoneticPr fontId="1"/>
  </si>
  <si>
    <t>　　 (2)　適正化事業費支出</t>
    <rPh sb="7" eb="10">
      <t>テキセイカ</t>
    </rPh>
    <rPh sb="10" eb="12">
      <t>ジギョウ</t>
    </rPh>
    <rPh sb="12" eb="13">
      <t>ヒ</t>
    </rPh>
    <rPh sb="13" eb="15">
      <t>シシュツ</t>
    </rPh>
    <phoneticPr fontId="1"/>
  </si>
  <si>
    <t>事業実施前</t>
    <rPh sb="0" eb="2">
      <t>ジギョウ</t>
    </rPh>
    <rPh sb="2" eb="4">
      <t>ジッシ</t>
    </rPh>
    <rPh sb="4" eb="5">
      <t>マエ</t>
    </rPh>
    <phoneticPr fontId="1"/>
  </si>
  <si>
    <t>事業実施後</t>
    <rPh sb="0" eb="2">
      <t>ジギョウ</t>
    </rPh>
    <rPh sb="2" eb="5">
      <t>ジッシゴ</t>
    </rPh>
    <phoneticPr fontId="1"/>
  </si>
  <si>
    <t>　　 (4)　委託業務費支出</t>
    <rPh sb="7" eb="9">
      <t>イタク</t>
    </rPh>
    <rPh sb="9" eb="12">
      <t>ギョウムヒ</t>
    </rPh>
    <rPh sb="12" eb="14">
      <t>シシュツ</t>
    </rPh>
    <phoneticPr fontId="1"/>
  </si>
  <si>
    <t xml:space="preserve">  2     　一般管理費支出</t>
    <rPh sb="9" eb="11">
      <t>イッパン</t>
    </rPh>
    <rPh sb="11" eb="14">
      <t>カンリヒ</t>
    </rPh>
    <rPh sb="14" eb="16">
      <t>シシュツ</t>
    </rPh>
    <phoneticPr fontId="1"/>
  </si>
  <si>
    <t>　　 (1)  運営事務費支出</t>
    <rPh sb="8" eb="10">
      <t>ウンエイ</t>
    </rPh>
    <rPh sb="10" eb="13">
      <t>ジムヒ</t>
    </rPh>
    <rPh sb="13" eb="15">
      <t>シシュツ</t>
    </rPh>
    <phoneticPr fontId="1"/>
  </si>
  <si>
    <t>　　 (2)  事務所費支出</t>
    <rPh sb="8" eb="11">
      <t>ジムショ</t>
    </rPh>
    <rPh sb="11" eb="12">
      <t>ヒ</t>
    </rPh>
    <rPh sb="12" eb="14">
      <t>シシュツ</t>
    </rPh>
    <phoneticPr fontId="1"/>
  </si>
  <si>
    <t xml:space="preserve">  4 　  　借入金返済支出</t>
    <rPh sb="8" eb="11">
      <t>カリイレキン</t>
    </rPh>
    <rPh sb="11" eb="13">
      <t>ヘンサイ</t>
    </rPh>
    <rPh sb="13" eb="15">
      <t>シシュツ</t>
    </rPh>
    <phoneticPr fontId="1"/>
  </si>
  <si>
    <t xml:space="preserve">  5 　  　特定資産積立支出</t>
    <rPh sb="8" eb="10">
      <t>トクテイ</t>
    </rPh>
    <rPh sb="10" eb="12">
      <t>シサン</t>
    </rPh>
    <rPh sb="12" eb="14">
      <t>ツミタテ</t>
    </rPh>
    <rPh sb="14" eb="16">
      <t>シシュツ</t>
    </rPh>
    <phoneticPr fontId="1"/>
  </si>
  <si>
    <t xml:space="preserve">  7 　 　 繰越金</t>
    <rPh sb="8" eb="11">
      <t>クリコシキン</t>
    </rPh>
    <phoneticPr fontId="1"/>
  </si>
  <si>
    <t>　　 (1)　次年度繰越金</t>
    <rPh sb="7" eb="13">
      <t>ジネンドクリコシキン</t>
    </rPh>
    <phoneticPr fontId="1"/>
  </si>
  <si>
    <t>　8       予備費</t>
    <rPh sb="9" eb="12">
      <t>ヨビヒ</t>
    </rPh>
    <phoneticPr fontId="1"/>
  </si>
  <si>
    <t>　　 (1)  予備費</t>
    <rPh sb="8" eb="11">
      <t>ヨビヒ</t>
    </rPh>
    <phoneticPr fontId="1"/>
  </si>
  <si>
    <t>　　　　　支　　　出　　　計</t>
    <rPh sb="5" eb="6">
      <t>シ</t>
    </rPh>
    <rPh sb="9" eb="10">
      <t>デ</t>
    </rPh>
    <rPh sb="13" eb="14">
      <t>ケイ</t>
    </rPh>
    <phoneticPr fontId="1"/>
  </si>
  <si>
    <t>　　 (1)  都道府県営事業分担金
　　　　　支出</t>
    <rPh sb="8" eb="12">
      <t>トドウフケン</t>
    </rPh>
    <rPh sb="12" eb="13">
      <t>エイ</t>
    </rPh>
    <rPh sb="13" eb="15">
      <t>ジギョウ</t>
    </rPh>
    <rPh sb="15" eb="18">
      <t>ブンタンキン</t>
    </rPh>
    <rPh sb="24" eb="26">
      <t>シシュツ</t>
    </rPh>
    <phoneticPr fontId="1"/>
  </si>
  <si>
    <t>　　 (1)　その他の借入金返済金
　　　　　支出</t>
    <rPh sb="9" eb="10">
      <t>タ</t>
    </rPh>
    <rPh sb="11" eb="14">
      <t>カリイレキン</t>
    </rPh>
    <rPh sb="14" eb="17">
      <t>ヘンサイキン</t>
    </rPh>
    <rPh sb="23" eb="25">
      <t>シシュツ</t>
    </rPh>
    <phoneticPr fontId="1"/>
  </si>
  <si>
    <t xml:space="preserve">     (1)　○○東部工区特別会計
　　　　　繰出金支出</t>
    <rPh sb="11" eb="13">
      <t>トウブ</t>
    </rPh>
    <rPh sb="13" eb="15">
      <t>コウク</t>
    </rPh>
    <rPh sb="15" eb="17">
      <t>トクベツ</t>
    </rPh>
    <rPh sb="17" eb="19">
      <t>カイケイ</t>
    </rPh>
    <rPh sb="25" eb="28">
      <t>クリダシキン</t>
    </rPh>
    <rPh sb="28" eb="30">
      <t>シシュツ</t>
    </rPh>
    <phoneticPr fontId="1"/>
  </si>
  <si>
    <t>③</t>
    <phoneticPr fontId="1"/>
  </si>
  <si>
    <t>②</t>
    <phoneticPr fontId="1"/>
  </si>
  <si>
    <t>　8       繰越金</t>
    <rPh sb="9" eb="12">
      <t>クリコシキン</t>
    </rPh>
    <phoneticPr fontId="1"/>
  </si>
  <si>
    <t xml:space="preserve">  3       土地改良事業負担金
           支出</t>
    <rPh sb="10" eb="12">
      <t>トチ</t>
    </rPh>
    <rPh sb="12" eb="14">
      <t>カイリョウ</t>
    </rPh>
    <rPh sb="14" eb="16">
      <t>ジギョウ</t>
    </rPh>
    <rPh sb="16" eb="19">
      <t>フタンキン</t>
    </rPh>
    <rPh sb="31" eb="33">
      <t>シシュツ</t>
    </rPh>
    <phoneticPr fontId="1"/>
  </si>
  <si>
    <t>④</t>
    <phoneticPr fontId="1"/>
  </si>
  <si>
    <t>　　 (1)  特定資産利息収入</t>
    <rPh sb="8" eb="10">
      <t>トクテイ</t>
    </rPh>
    <rPh sb="10" eb="12">
      <t>シサン</t>
    </rPh>
    <rPh sb="12" eb="14">
      <t>リソク</t>
    </rPh>
    <rPh sb="14" eb="16">
      <t>シュウニュウ</t>
    </rPh>
    <phoneticPr fontId="1"/>
  </si>
  <si>
    <t>　　 (3)　適正化事業拠出金支出</t>
    <rPh sb="7" eb="10">
      <t>テキセイカ</t>
    </rPh>
    <rPh sb="10" eb="12">
      <t>ジギョウ</t>
    </rPh>
    <rPh sb="12" eb="15">
      <t>キョシュツキン</t>
    </rPh>
    <rPh sb="15" eb="17">
      <t>シシュツ</t>
    </rPh>
    <phoneticPr fontId="1"/>
  </si>
  <si>
    <t>　　 (1)　職員退職給付引当積立　
　　　　　資産積立支出</t>
    <rPh sb="7" eb="9">
      <t>ショクイン</t>
    </rPh>
    <rPh sb="9" eb="11">
      <t>タイショク</t>
    </rPh>
    <rPh sb="11" eb="13">
      <t>キュウフ</t>
    </rPh>
    <rPh sb="13" eb="15">
      <t>ヒキアテ</t>
    </rPh>
    <rPh sb="15" eb="17">
      <t>ツミタテ</t>
    </rPh>
    <rPh sb="24" eb="26">
      <t>シサン</t>
    </rPh>
    <rPh sb="26" eb="28">
      <t>ツミタテ</t>
    </rPh>
    <rPh sb="28" eb="30">
      <t>シシュツ</t>
    </rPh>
    <phoneticPr fontId="1"/>
  </si>
  <si>
    <t>　6       他会計繰出額</t>
    <rPh sb="9" eb="10">
      <t>タ</t>
    </rPh>
    <rPh sb="10" eb="12">
      <t>カイケイ</t>
    </rPh>
    <rPh sb="12" eb="13">
      <t>ク</t>
    </rPh>
    <rPh sb="13" eb="14">
      <t>イズル</t>
    </rPh>
    <rPh sb="14" eb="15">
      <t>ガク</t>
    </rPh>
    <phoneticPr fontId="1"/>
  </si>
  <si>
    <r>
      <t>②</t>
    </r>
    <r>
      <rPr>
        <b/>
        <sz val="11"/>
        <color rgb="FF7030A0"/>
        <rFont val="ＭＳ Ｐ明朝"/>
        <family val="1"/>
        <charset val="128"/>
      </rPr>
      <t>⑤</t>
    </r>
    <phoneticPr fontId="1"/>
  </si>
  <si>
    <t>　　 流動負債合計</t>
    <rPh sb="3" eb="5">
      <t>リュウドウ</t>
    </rPh>
    <rPh sb="5" eb="7">
      <t>フサイ</t>
    </rPh>
    <rPh sb="7" eb="9">
      <t>ゴウケイ</t>
    </rPh>
    <phoneticPr fontId="1"/>
  </si>
  <si>
    <t>金　　額</t>
    <rPh sb="0" eb="1">
      <t>カネ</t>
    </rPh>
    <rPh sb="3" eb="4">
      <t>ガク</t>
    </rPh>
    <phoneticPr fontId="1"/>
  </si>
  <si>
    <t>当期末残高</t>
    <rPh sb="0" eb="3">
      <t>トウキマツ</t>
    </rPh>
    <rPh sb="3" eb="5">
      <t>ザンダカ</t>
    </rPh>
    <phoneticPr fontId="1"/>
  </si>
  <si>
    <t>（うち指定正味財産からの充当額）</t>
    <rPh sb="3" eb="5">
      <t>シテイ</t>
    </rPh>
    <rPh sb="5" eb="7">
      <t>ショウミ</t>
    </rPh>
    <rPh sb="7" eb="9">
      <t>ザイサン</t>
    </rPh>
    <rPh sb="12" eb="14">
      <t>ジュウトウ</t>
    </rPh>
    <rPh sb="14" eb="15">
      <t>ガク</t>
    </rPh>
    <phoneticPr fontId="1"/>
  </si>
  <si>
    <t>（うち一般正味財産からの充当額）</t>
    <rPh sb="3" eb="5">
      <t>イッパン</t>
    </rPh>
    <rPh sb="5" eb="7">
      <t>ショウミ</t>
    </rPh>
    <rPh sb="7" eb="9">
      <t>ザイサン</t>
    </rPh>
    <rPh sb="12" eb="14">
      <t>ジュウトウ</t>
    </rPh>
    <rPh sb="14" eb="15">
      <t>ガク</t>
    </rPh>
    <phoneticPr fontId="1"/>
  </si>
  <si>
    <t>（うち負債に対応する額）</t>
    <rPh sb="3" eb="5">
      <t>フサイ</t>
    </rPh>
    <rPh sb="6" eb="8">
      <t>タイオウ</t>
    </rPh>
    <rPh sb="10" eb="11">
      <t>ガク</t>
    </rPh>
    <phoneticPr fontId="1"/>
  </si>
  <si>
    <t>　１　流動資産</t>
    <rPh sb="3" eb="5">
      <t>リュウドウ</t>
    </rPh>
    <rPh sb="5" eb="7">
      <t>シサン</t>
    </rPh>
    <phoneticPr fontId="1"/>
  </si>
  <si>
    <t>　　　  現金及び預金</t>
    <rPh sb="5" eb="7">
      <t>ゲンキン</t>
    </rPh>
    <rPh sb="7" eb="8">
      <t>オヨ</t>
    </rPh>
    <rPh sb="9" eb="11">
      <t>ヨキン</t>
    </rPh>
    <phoneticPr fontId="1"/>
  </si>
  <si>
    <t>　　　　未収賦課金等</t>
    <rPh sb="4" eb="10">
      <t>ミシュウフカキントウ</t>
    </rPh>
    <phoneticPr fontId="1"/>
  </si>
  <si>
    <t>　　　　その他未収金</t>
    <rPh sb="6" eb="7">
      <t>タ</t>
    </rPh>
    <rPh sb="7" eb="10">
      <t>ミシュウキン</t>
    </rPh>
    <phoneticPr fontId="1"/>
  </si>
  <si>
    <t>　　　　前払金</t>
    <rPh sb="4" eb="7">
      <t>マエバライキン</t>
    </rPh>
    <phoneticPr fontId="1"/>
  </si>
  <si>
    <t>　　　流動資産合計</t>
    <rPh sb="3" eb="5">
      <t>リュウドウ</t>
    </rPh>
    <rPh sb="5" eb="7">
      <t>シサン</t>
    </rPh>
    <rPh sb="7" eb="9">
      <t>ゴウケイ</t>
    </rPh>
    <phoneticPr fontId="1"/>
  </si>
  <si>
    <t>　２　固定資産</t>
    <rPh sb="3" eb="7">
      <t>コテイシサン</t>
    </rPh>
    <phoneticPr fontId="1"/>
  </si>
  <si>
    <t>　　　(1) 基本財産</t>
    <rPh sb="7" eb="9">
      <t>キホン</t>
    </rPh>
    <rPh sb="9" eb="11">
      <t>ザイサン</t>
    </rPh>
    <phoneticPr fontId="1"/>
  </si>
  <si>
    <t>　　　基本財産合計</t>
    <rPh sb="3" eb="5">
      <t>キホン</t>
    </rPh>
    <rPh sb="5" eb="7">
      <t>ザイサン</t>
    </rPh>
    <rPh sb="7" eb="9">
      <t>ゴウケイ</t>
    </rPh>
    <phoneticPr fontId="1"/>
  </si>
  <si>
    <t xml:space="preserve">      (2) 特定資産</t>
    <rPh sb="10" eb="12">
      <t>トクテイ</t>
    </rPh>
    <rPh sb="12" eb="14">
      <t>シサン</t>
    </rPh>
    <phoneticPr fontId="1"/>
  </si>
  <si>
    <t>　　　　所有土地改良施設</t>
    <rPh sb="4" eb="6">
      <t>ショユウ</t>
    </rPh>
    <rPh sb="6" eb="8">
      <t>トチ</t>
    </rPh>
    <rPh sb="8" eb="10">
      <t>カイリョウ</t>
    </rPh>
    <rPh sb="10" eb="12">
      <t>シセツ</t>
    </rPh>
    <phoneticPr fontId="1"/>
  </si>
  <si>
    <t>　　　　土地改良施設用地等</t>
    <rPh sb="4" eb="6">
      <t>トチ</t>
    </rPh>
    <rPh sb="6" eb="8">
      <t>カイリョウ</t>
    </rPh>
    <rPh sb="8" eb="10">
      <t>シセツ</t>
    </rPh>
    <rPh sb="10" eb="12">
      <t>ヨウチ</t>
    </rPh>
    <rPh sb="12" eb="13">
      <t>トウ</t>
    </rPh>
    <phoneticPr fontId="1"/>
  </si>
  <si>
    <t xml:space="preserve">         財政調整積立資産</t>
    <rPh sb="9" eb="11">
      <t>ザイセイ</t>
    </rPh>
    <rPh sb="11" eb="13">
      <t>チョウセイ</t>
    </rPh>
    <rPh sb="13" eb="15">
      <t>ツミタテ</t>
    </rPh>
    <rPh sb="15" eb="17">
      <t>シサン</t>
    </rPh>
    <phoneticPr fontId="1"/>
  </si>
  <si>
    <t>　　　　職員退職給付引当積立資産</t>
    <rPh sb="4" eb="6">
      <t>ショクイン</t>
    </rPh>
    <rPh sb="6" eb="8">
      <t>タイショク</t>
    </rPh>
    <rPh sb="8" eb="10">
      <t>キュウフ</t>
    </rPh>
    <rPh sb="10" eb="12">
      <t>ヒキアテ</t>
    </rPh>
    <rPh sb="12" eb="14">
      <t>ツミタテ</t>
    </rPh>
    <rPh sb="14" eb="16">
      <t>シサン</t>
    </rPh>
    <phoneticPr fontId="1"/>
  </si>
  <si>
    <t xml:space="preserve">         転用決済金積立資産</t>
    <rPh sb="9" eb="11">
      <t>テンヨウ</t>
    </rPh>
    <rPh sb="11" eb="13">
      <t>ケッサイ</t>
    </rPh>
    <rPh sb="13" eb="14">
      <t>キン</t>
    </rPh>
    <rPh sb="14" eb="16">
      <t>ツミタテ</t>
    </rPh>
    <rPh sb="16" eb="18">
      <t>シサン</t>
    </rPh>
    <phoneticPr fontId="1"/>
  </si>
  <si>
    <t xml:space="preserve">         減価償却資産更新積立資産</t>
    <rPh sb="9" eb="11">
      <t>ゲンカ</t>
    </rPh>
    <rPh sb="11" eb="13">
      <t>ショウキャク</t>
    </rPh>
    <rPh sb="13" eb="15">
      <t>シサン</t>
    </rPh>
    <rPh sb="15" eb="17">
      <t>コウシン</t>
    </rPh>
    <rPh sb="17" eb="19">
      <t>ツミタテ</t>
    </rPh>
    <rPh sb="19" eb="21">
      <t>シサン</t>
    </rPh>
    <phoneticPr fontId="1"/>
  </si>
  <si>
    <t>　　　特定資産合計</t>
    <rPh sb="3" eb="5">
      <t>トクテイ</t>
    </rPh>
    <rPh sb="5" eb="7">
      <t>シサン</t>
    </rPh>
    <rPh sb="7" eb="9">
      <t>ゴウケイ</t>
    </rPh>
    <phoneticPr fontId="1"/>
  </si>
  <si>
    <t xml:space="preserve">      (3) その他固定資産</t>
    <rPh sb="12" eb="13">
      <t>タ</t>
    </rPh>
    <rPh sb="13" eb="17">
      <t>コテイシサン</t>
    </rPh>
    <phoneticPr fontId="1"/>
  </si>
  <si>
    <t>　　　　建物</t>
    <rPh sb="4" eb="6">
      <t>タテモノ</t>
    </rPh>
    <phoneticPr fontId="1"/>
  </si>
  <si>
    <t>　　　  車両運搬具</t>
    <rPh sb="5" eb="7">
      <t>シャリョウ</t>
    </rPh>
    <rPh sb="7" eb="10">
      <t>ウンパング</t>
    </rPh>
    <phoneticPr fontId="1"/>
  </si>
  <si>
    <t>　　　　器具備品</t>
    <rPh sb="4" eb="6">
      <t>キグ</t>
    </rPh>
    <rPh sb="6" eb="8">
      <t>ビヒン</t>
    </rPh>
    <phoneticPr fontId="1"/>
  </si>
  <si>
    <t xml:space="preserve">         ソフトウェア</t>
    <phoneticPr fontId="1"/>
  </si>
  <si>
    <t>　　　　適正化事業拠出金</t>
    <rPh sb="4" eb="7">
      <t>テキセイカ</t>
    </rPh>
    <rPh sb="7" eb="9">
      <t>ジギョウ</t>
    </rPh>
    <rPh sb="9" eb="12">
      <t>キョシュツキン</t>
    </rPh>
    <phoneticPr fontId="1"/>
  </si>
  <si>
    <t>　　　　長期未収賦課金等</t>
    <rPh sb="4" eb="6">
      <t>チョウキ</t>
    </rPh>
    <rPh sb="6" eb="8">
      <t>ミシュウ</t>
    </rPh>
    <rPh sb="8" eb="11">
      <t>フカキン</t>
    </rPh>
    <rPh sb="11" eb="12">
      <t>トウ</t>
    </rPh>
    <phoneticPr fontId="1"/>
  </si>
  <si>
    <t>　　　　出資金</t>
    <rPh sb="4" eb="7">
      <t>シュッシキン</t>
    </rPh>
    <phoneticPr fontId="1"/>
  </si>
  <si>
    <t xml:space="preserve">         その他固定資産</t>
    <rPh sb="11" eb="12">
      <t>タ</t>
    </rPh>
    <rPh sb="12" eb="16">
      <t>コテイシサン</t>
    </rPh>
    <phoneticPr fontId="1"/>
  </si>
  <si>
    <t xml:space="preserve">         不納欠損引当金</t>
    <rPh sb="9" eb="11">
      <t>フノウ</t>
    </rPh>
    <rPh sb="11" eb="13">
      <t>ケッソン</t>
    </rPh>
    <rPh sb="13" eb="16">
      <t>ヒキアテキン</t>
    </rPh>
    <phoneticPr fontId="1"/>
  </si>
  <si>
    <t>資産合計</t>
    <rPh sb="0" eb="1">
      <t>シ</t>
    </rPh>
    <rPh sb="1" eb="2">
      <t>サン</t>
    </rPh>
    <rPh sb="2" eb="3">
      <t>ゴウ</t>
    </rPh>
    <rPh sb="3" eb="4">
      <t>ケイ</t>
    </rPh>
    <phoneticPr fontId="1"/>
  </si>
  <si>
    <t>　１　流動負債</t>
    <rPh sb="3" eb="5">
      <t>リュウドウ</t>
    </rPh>
    <rPh sb="5" eb="7">
      <t>フサイ</t>
    </rPh>
    <phoneticPr fontId="1"/>
  </si>
  <si>
    <t>　　　　未払金</t>
    <rPh sb="4" eb="7">
      <t>ミバライキン</t>
    </rPh>
    <phoneticPr fontId="1"/>
  </si>
  <si>
    <t>　　　　預り金</t>
    <rPh sb="4" eb="5">
      <t>アズカ</t>
    </rPh>
    <rPh sb="6" eb="7">
      <t>キン</t>
    </rPh>
    <phoneticPr fontId="1"/>
  </si>
  <si>
    <t>　　　　適正化事業短期未払金</t>
    <rPh sb="4" eb="7">
      <t>テキセイカ</t>
    </rPh>
    <rPh sb="7" eb="9">
      <t>ジギョウ</t>
    </rPh>
    <rPh sb="9" eb="11">
      <t>タンキ</t>
    </rPh>
    <rPh sb="11" eb="14">
      <t>ミバライキン</t>
    </rPh>
    <phoneticPr fontId="1"/>
  </si>
  <si>
    <t>　２　固定負債</t>
    <rPh sb="3" eb="5">
      <t>コテイ</t>
    </rPh>
    <rPh sb="5" eb="7">
      <t>フサイ</t>
    </rPh>
    <phoneticPr fontId="1"/>
  </si>
  <si>
    <t xml:space="preserve">        公庫資金等長期借入金</t>
    <rPh sb="8" eb="10">
      <t>コウコ</t>
    </rPh>
    <rPh sb="10" eb="12">
      <t>シキン</t>
    </rPh>
    <rPh sb="12" eb="13">
      <t>トウ</t>
    </rPh>
    <rPh sb="13" eb="15">
      <t>チョウキ</t>
    </rPh>
    <rPh sb="15" eb="18">
      <t>カリイレキン</t>
    </rPh>
    <phoneticPr fontId="1"/>
  </si>
  <si>
    <t>　　　  適正化事業長期未払金</t>
    <rPh sb="5" eb="8">
      <t>テキセイカ</t>
    </rPh>
    <rPh sb="8" eb="10">
      <t>ジギョウ</t>
    </rPh>
    <rPh sb="10" eb="11">
      <t>キ</t>
    </rPh>
    <rPh sb="11" eb="14">
      <t>ミバライキン</t>
    </rPh>
    <phoneticPr fontId="1"/>
  </si>
  <si>
    <t>　　　　職員退職給付引当金</t>
    <rPh sb="4" eb="6">
      <t>ショクイン</t>
    </rPh>
    <rPh sb="6" eb="8">
      <t>タイショク</t>
    </rPh>
    <rPh sb="8" eb="10">
      <t>キュウフ</t>
    </rPh>
    <rPh sb="10" eb="13">
      <t>ヒキアテキン</t>
    </rPh>
    <phoneticPr fontId="1"/>
  </si>
  <si>
    <t>　　　固定負債合計</t>
    <rPh sb="3" eb="5">
      <t>コテイ</t>
    </rPh>
    <rPh sb="5" eb="7">
      <t>フサイ</t>
    </rPh>
    <rPh sb="7" eb="9">
      <t>ゴウケイ</t>
    </rPh>
    <phoneticPr fontId="1"/>
  </si>
  <si>
    <t>　１　指定正味財産</t>
    <rPh sb="3" eb="5">
      <t>シテイ</t>
    </rPh>
    <rPh sb="5" eb="7">
      <t>ショウミ</t>
    </rPh>
    <rPh sb="7" eb="9">
      <t>ザイサン</t>
    </rPh>
    <phoneticPr fontId="1"/>
  </si>
  <si>
    <t>　　  指定正味財産合計　</t>
    <rPh sb="4" eb="6">
      <t>シテイ</t>
    </rPh>
    <rPh sb="6" eb="8">
      <t>ショウミ</t>
    </rPh>
    <rPh sb="8" eb="10">
      <t>ザイサン</t>
    </rPh>
    <rPh sb="10" eb="12">
      <t>ゴウケイ</t>
    </rPh>
    <phoneticPr fontId="1"/>
  </si>
  <si>
    <t>　　　  所有土地改良施設受贈益</t>
    <phoneticPr fontId="1"/>
  </si>
  <si>
    <t>　  　（うち基本財産への充当額）</t>
    <rPh sb="7" eb="9">
      <t>キホン</t>
    </rPh>
    <rPh sb="9" eb="11">
      <t>ザイサン</t>
    </rPh>
    <rPh sb="13" eb="15">
      <t>ジュウトウ</t>
    </rPh>
    <rPh sb="15" eb="16">
      <t>ガク</t>
    </rPh>
    <phoneticPr fontId="1"/>
  </si>
  <si>
    <t>　　　（うち特定資産への充当額）</t>
    <rPh sb="6" eb="8">
      <t>トクテイ</t>
    </rPh>
    <rPh sb="8" eb="10">
      <t>シサン</t>
    </rPh>
    <rPh sb="12" eb="14">
      <t>ジュウトウ</t>
    </rPh>
    <rPh sb="14" eb="15">
      <t>ガク</t>
    </rPh>
    <phoneticPr fontId="1"/>
  </si>
  <si>
    <t xml:space="preserve">  ２　一般正味財産</t>
    <rPh sb="4" eb="6">
      <t>イッパン</t>
    </rPh>
    <rPh sb="6" eb="8">
      <t>ショウミ</t>
    </rPh>
    <rPh sb="8" eb="10">
      <t>ザイサン</t>
    </rPh>
    <phoneticPr fontId="1"/>
  </si>
  <si>
    <t>　　　（うち基本財産への充当額）</t>
    <rPh sb="6" eb="8">
      <t>キホン</t>
    </rPh>
    <rPh sb="8" eb="10">
      <t>ザイサン</t>
    </rPh>
    <rPh sb="12" eb="14">
      <t>ジュウトウ</t>
    </rPh>
    <rPh sb="14" eb="15">
      <t>ガク</t>
    </rPh>
    <phoneticPr fontId="1"/>
  </si>
  <si>
    <t>正味財産合計</t>
    <rPh sb="0" eb="2">
      <t>ショウミ</t>
    </rPh>
    <rPh sb="2" eb="4">
      <t>ザイサン</t>
    </rPh>
    <rPh sb="4" eb="6">
      <t>ゴウケイ</t>
    </rPh>
    <phoneticPr fontId="1"/>
  </si>
  <si>
    <r>
      <rPr>
        <b/>
        <sz val="11"/>
        <color rgb="FF00B050"/>
        <rFont val="ＭＳ Ｐ明朝"/>
        <family val="1"/>
        <charset val="128"/>
      </rPr>
      <t xml:space="preserve"> </t>
    </r>
    <r>
      <rPr>
        <sz val="11"/>
        <color theme="1"/>
        <rFont val="ＭＳ Ｐ明朝"/>
        <family val="1"/>
        <charset val="128"/>
      </rPr>
      <t>負債合計</t>
    </r>
    <rPh sb="1" eb="3">
      <t>フサイ</t>
    </rPh>
    <rPh sb="3" eb="5">
      <t>ゴウケイ</t>
    </rPh>
    <phoneticPr fontId="1"/>
  </si>
  <si>
    <t>　基本財産</t>
    <rPh sb="1" eb="3">
      <t>キホン</t>
    </rPh>
    <rPh sb="3" eb="5">
      <t>ザイサン</t>
    </rPh>
    <phoneticPr fontId="1"/>
  </si>
  <si>
    <t>小  計</t>
    <rPh sb="0" eb="1">
      <t>ショウ</t>
    </rPh>
    <rPh sb="3" eb="4">
      <t>ケイ</t>
    </rPh>
    <phoneticPr fontId="1"/>
  </si>
  <si>
    <t xml:space="preserve">  特定資産</t>
    <rPh sb="2" eb="4">
      <t>トクテイ</t>
    </rPh>
    <rPh sb="4" eb="6">
      <t>シサン</t>
    </rPh>
    <phoneticPr fontId="1"/>
  </si>
  <si>
    <t xml:space="preserve">     所有土地改良施設</t>
    <rPh sb="5" eb="7">
      <t>ショユウ</t>
    </rPh>
    <rPh sb="7" eb="9">
      <t>トチ</t>
    </rPh>
    <rPh sb="9" eb="11">
      <t>カイリョウ</t>
    </rPh>
    <rPh sb="11" eb="13">
      <t>シセツ</t>
    </rPh>
    <phoneticPr fontId="1"/>
  </si>
  <si>
    <t xml:space="preserve">     土地改良施設用地等</t>
    <rPh sb="5" eb="7">
      <t>トチ</t>
    </rPh>
    <rPh sb="7" eb="9">
      <t>カイリョウ</t>
    </rPh>
    <rPh sb="9" eb="11">
      <t>シセツ</t>
    </rPh>
    <rPh sb="11" eb="13">
      <t>ヨウチ</t>
    </rPh>
    <rPh sb="13" eb="14">
      <t>トウ</t>
    </rPh>
    <phoneticPr fontId="1"/>
  </si>
  <si>
    <t xml:space="preserve">     財政調整積立資産</t>
    <rPh sb="5" eb="7">
      <t>ザイセイ</t>
    </rPh>
    <rPh sb="7" eb="9">
      <t>チョウセイ</t>
    </rPh>
    <rPh sb="9" eb="11">
      <t>ツミタテ</t>
    </rPh>
    <rPh sb="11" eb="13">
      <t>シサン</t>
    </rPh>
    <phoneticPr fontId="1"/>
  </si>
  <si>
    <t xml:space="preserve">     職員退職給付引当積立資産</t>
    <rPh sb="5" eb="7">
      <t>ショクイン</t>
    </rPh>
    <rPh sb="7" eb="9">
      <t>タイショク</t>
    </rPh>
    <rPh sb="9" eb="11">
      <t>キュウフ</t>
    </rPh>
    <rPh sb="11" eb="13">
      <t>ヒキアテ</t>
    </rPh>
    <rPh sb="13" eb="15">
      <t>ツミタテ</t>
    </rPh>
    <rPh sb="15" eb="17">
      <t>シサン</t>
    </rPh>
    <phoneticPr fontId="1"/>
  </si>
  <si>
    <t xml:space="preserve">     転用決済金積立資産</t>
    <rPh sb="5" eb="7">
      <t>テンヨウ</t>
    </rPh>
    <rPh sb="7" eb="9">
      <t>ケッサイ</t>
    </rPh>
    <rPh sb="9" eb="10">
      <t>キン</t>
    </rPh>
    <rPh sb="10" eb="12">
      <t>ツミタテ</t>
    </rPh>
    <rPh sb="12" eb="14">
      <t>シサン</t>
    </rPh>
    <phoneticPr fontId="1"/>
  </si>
  <si>
    <t xml:space="preserve">     減価償却資産更新積立資産</t>
    <rPh sb="5" eb="7">
      <t>ゲンカ</t>
    </rPh>
    <rPh sb="7" eb="9">
      <t>ショウキャク</t>
    </rPh>
    <rPh sb="9" eb="11">
      <t>シサン</t>
    </rPh>
    <rPh sb="11" eb="13">
      <t>コウシン</t>
    </rPh>
    <rPh sb="13" eb="15">
      <t>ツミタテ</t>
    </rPh>
    <rPh sb="15" eb="17">
      <t>シサン</t>
    </rPh>
    <phoneticPr fontId="1"/>
  </si>
  <si>
    <t>小   計</t>
    <rPh sb="0" eb="1">
      <t>ショウ</t>
    </rPh>
    <rPh sb="4" eb="5">
      <t>ケイ</t>
    </rPh>
    <phoneticPr fontId="1"/>
  </si>
  <si>
    <t>合   計</t>
    <rPh sb="0" eb="1">
      <t>ゴウ</t>
    </rPh>
    <rPh sb="4" eb="5">
      <t>ケイ</t>
    </rPh>
    <phoneticPr fontId="1"/>
  </si>
  <si>
    <t>(0)</t>
    <phoneticPr fontId="1"/>
  </si>
  <si>
    <t>＜別紙＞</t>
    <rPh sb="1" eb="3">
      <t>ベッシ</t>
    </rPh>
    <phoneticPr fontId="1"/>
  </si>
  <si>
    <t>基本財産及び特定資産の財源とは？</t>
    <rPh sb="0" eb="2">
      <t>キホン</t>
    </rPh>
    <rPh sb="2" eb="4">
      <t>ザイサン</t>
    </rPh>
    <rPh sb="4" eb="5">
      <t>オヨ</t>
    </rPh>
    <rPh sb="6" eb="8">
      <t>トクテイ</t>
    </rPh>
    <rPh sb="8" eb="10">
      <t>シサン</t>
    </rPh>
    <rPh sb="11" eb="13">
      <t>ザイゲン</t>
    </rPh>
    <phoneticPr fontId="1"/>
  </si>
  <si>
    <t xml:space="preserve">         賞与引当金</t>
    <rPh sb="9" eb="11">
      <t>ショウヨ</t>
    </rPh>
    <rPh sb="11" eb="14">
      <t>ヒキアテキン</t>
    </rPh>
    <phoneticPr fontId="1"/>
  </si>
  <si>
    <t xml:space="preserve">         短期借入金</t>
    <rPh sb="9" eb="11">
      <t>タンキ</t>
    </rPh>
    <rPh sb="11" eb="14">
      <t>カリイレキン</t>
    </rPh>
    <phoneticPr fontId="1"/>
  </si>
  <si>
    <t xml:space="preserve">         未払消費税等</t>
    <rPh sb="9" eb="11">
      <t>ミバライ</t>
    </rPh>
    <rPh sb="11" eb="14">
      <t>ショウヒゼイ</t>
    </rPh>
    <rPh sb="14" eb="15">
      <t>トウ</t>
    </rPh>
    <phoneticPr fontId="1"/>
  </si>
  <si>
    <t>　　  一般正味財産合計　</t>
    <rPh sb="4" eb="6">
      <t>イッパン</t>
    </rPh>
    <rPh sb="6" eb="8">
      <t>ショウミ</t>
    </rPh>
    <rPh sb="8" eb="10">
      <t>ザイサン</t>
    </rPh>
    <rPh sb="10" eb="12">
      <t>ゴウケイ</t>
    </rPh>
    <phoneticPr fontId="1"/>
  </si>
  <si>
    <t>負債及び正味財産合計</t>
    <rPh sb="0" eb="2">
      <t>フサイ</t>
    </rPh>
    <rPh sb="2" eb="3">
      <t>オヨ</t>
    </rPh>
    <rPh sb="4" eb="6">
      <t>ショウミ</t>
    </rPh>
    <rPh sb="6" eb="8">
      <t>ザイサン</t>
    </rPh>
    <rPh sb="8" eb="10">
      <t>ゴウケイ</t>
    </rPh>
    <phoneticPr fontId="1"/>
  </si>
  <si>
    <t>(21,577,580)</t>
    <phoneticPr fontId="1"/>
  </si>
  <si>
    <t>(1,312,261,883)</t>
    <phoneticPr fontId="1"/>
  </si>
  <si>
    <t>(244,195,763)</t>
    <phoneticPr fontId="1"/>
  </si>
  <si>
    <t>(8,687)</t>
    <phoneticPr fontId="1"/>
  </si>
  <si>
    <t>(247,049,697)</t>
    <phoneticPr fontId="1"/>
  </si>
  <si>
    <t>(6,791,892)</t>
    <phoneticPr fontId="1"/>
  </si>
  <si>
    <t>(68,010,593)</t>
    <phoneticPr fontId="1"/>
  </si>
  <si>
    <t>(3,307,633)</t>
    <phoneticPr fontId="1"/>
  </si>
  <si>
    <t>(56,083,443)</t>
  </si>
  <si>
    <t>(56,083,443)</t>
    <phoneticPr fontId="1"/>
  </si>
  <si>
    <t>注記より</t>
    <rPh sb="0" eb="2">
      <t>チュウキ</t>
    </rPh>
    <phoneticPr fontId="1"/>
  </si>
  <si>
    <t>基本財産及び特定資産の財源の内訳</t>
    <rPh sb="0" eb="2">
      <t>キホン</t>
    </rPh>
    <rPh sb="2" eb="4">
      <t>ザイサン</t>
    </rPh>
    <rPh sb="4" eb="5">
      <t>オヨ</t>
    </rPh>
    <rPh sb="6" eb="8">
      <t>トクテイ</t>
    </rPh>
    <rPh sb="8" eb="10">
      <t>シサン</t>
    </rPh>
    <rPh sb="11" eb="13">
      <t>ザイゲン</t>
    </rPh>
    <rPh sb="14" eb="16">
      <t>ウチワケ</t>
    </rPh>
    <phoneticPr fontId="1"/>
  </si>
  <si>
    <r>
      <rPr>
        <b/>
        <sz val="11"/>
        <color rgb="FFFF0000"/>
        <rFont val="游ゴシック"/>
        <family val="3"/>
        <charset val="128"/>
        <scheme val="minor"/>
      </rPr>
      <t>B</t>
    </r>
    <r>
      <rPr>
        <b/>
        <sz val="11"/>
        <color theme="1"/>
        <rFont val="ＭＳ Ｐ明朝"/>
        <family val="1"/>
        <charset val="128"/>
      </rPr>
      <t xml:space="preserve">  </t>
    </r>
    <r>
      <rPr>
        <sz val="11"/>
        <color theme="1"/>
        <rFont val="ＭＳ Ｐ明朝"/>
        <family val="1"/>
        <charset val="128"/>
      </rPr>
      <t xml:space="preserve"> (21,577,580)</t>
    </r>
    <phoneticPr fontId="1"/>
  </si>
  <si>
    <r>
      <rPr>
        <b/>
        <sz val="11"/>
        <color rgb="FFFF0000"/>
        <rFont val="游ゴシック"/>
        <family val="3"/>
        <charset val="128"/>
        <scheme val="minor"/>
      </rPr>
      <t>C</t>
    </r>
    <r>
      <rPr>
        <b/>
        <sz val="11"/>
        <color theme="1"/>
        <rFont val="ＭＳ Ｐ明朝"/>
        <family val="1"/>
        <charset val="128"/>
      </rPr>
      <t xml:space="preserve"> </t>
    </r>
    <r>
      <rPr>
        <sz val="11"/>
        <color theme="1"/>
        <rFont val="ＭＳ Ｐ明朝"/>
        <family val="1"/>
        <charset val="128"/>
      </rPr>
      <t xml:space="preserve"> (569,364,265)</t>
    </r>
    <phoneticPr fontId="1"/>
  </si>
  <si>
    <r>
      <rPr>
        <b/>
        <sz val="11"/>
        <color rgb="FFFF0000"/>
        <rFont val="游ゴシック"/>
        <family val="3"/>
        <charset val="128"/>
        <scheme val="minor"/>
      </rPr>
      <t>A</t>
    </r>
    <r>
      <rPr>
        <b/>
        <sz val="11"/>
        <color theme="1"/>
        <rFont val="ＭＳ Ｐ明朝"/>
        <family val="1"/>
        <charset val="128"/>
      </rPr>
      <t xml:space="preserve"> </t>
    </r>
    <r>
      <rPr>
        <sz val="11"/>
        <color theme="1"/>
        <rFont val="ＭＳ Ｐ明朝"/>
        <family val="1"/>
        <charset val="128"/>
      </rPr>
      <t xml:space="preserve"> (1,312,261,883)</t>
    </r>
    <phoneticPr fontId="1"/>
  </si>
  <si>
    <r>
      <rPr>
        <b/>
        <sz val="11"/>
        <color rgb="FFFF0000"/>
        <rFont val="游ゴシック"/>
        <family val="3"/>
        <charset val="128"/>
        <scheme val="minor"/>
      </rPr>
      <t>A</t>
    </r>
    <r>
      <rPr>
        <b/>
        <sz val="11"/>
        <color theme="1"/>
        <rFont val="ＭＳ Ｐ明朝"/>
        <family val="1"/>
        <charset val="128"/>
      </rPr>
      <t xml:space="preserve">  </t>
    </r>
    <r>
      <rPr>
        <sz val="11"/>
        <color theme="1"/>
        <rFont val="ＭＳ Ｐ明朝"/>
        <family val="1"/>
        <charset val="128"/>
      </rPr>
      <t>(1,312,261,883)</t>
    </r>
    <phoneticPr fontId="1"/>
  </si>
  <si>
    <r>
      <rPr>
        <b/>
        <sz val="11"/>
        <color rgb="FFFF0000"/>
        <rFont val="游ゴシック"/>
        <family val="3"/>
        <charset val="128"/>
        <scheme val="minor"/>
      </rPr>
      <t>C</t>
    </r>
    <r>
      <rPr>
        <b/>
        <sz val="11"/>
        <color theme="1"/>
        <rFont val="ＭＳ Ｐ明朝"/>
        <family val="1"/>
        <charset val="128"/>
      </rPr>
      <t xml:space="preserve">   </t>
    </r>
    <r>
      <rPr>
        <sz val="11"/>
        <color theme="1"/>
        <rFont val="ＭＳ Ｐ明朝"/>
        <family val="1"/>
        <charset val="128"/>
      </rPr>
      <t>(569,364,265)</t>
    </r>
    <phoneticPr fontId="1"/>
  </si>
  <si>
    <r>
      <rPr>
        <b/>
        <sz val="11"/>
        <color rgb="FFFF0000"/>
        <rFont val="游ゴシック"/>
        <family val="3"/>
        <charset val="128"/>
        <scheme val="minor"/>
      </rPr>
      <t>B</t>
    </r>
    <r>
      <rPr>
        <b/>
        <sz val="11"/>
        <color rgb="FFFF0000"/>
        <rFont val="ＭＳ Ｐ明朝"/>
        <family val="1"/>
        <charset val="128"/>
      </rPr>
      <t xml:space="preserve">     </t>
    </r>
    <r>
      <rPr>
        <sz val="11"/>
        <color theme="1"/>
        <rFont val="ＭＳ Ｐ明朝"/>
        <family val="1"/>
        <charset val="128"/>
      </rPr>
      <t>(21,577,580)</t>
    </r>
    <phoneticPr fontId="1"/>
  </si>
  <si>
    <t xml:space="preserve">         山林、宅地及びその従物</t>
    <rPh sb="9" eb="11">
      <t>サンリン</t>
    </rPh>
    <rPh sb="12" eb="14">
      <t>タクチ</t>
    </rPh>
    <rPh sb="14" eb="15">
      <t>オヨ</t>
    </rPh>
    <rPh sb="18" eb="20">
      <t>ジュウブツ</t>
    </rPh>
    <phoneticPr fontId="1"/>
  </si>
  <si>
    <t>　　  その他固定資産合計</t>
    <rPh sb="6" eb="7">
      <t>タ</t>
    </rPh>
    <rPh sb="7" eb="9">
      <t>コテイ</t>
    </rPh>
    <rPh sb="9" eb="11">
      <t>シサン</t>
    </rPh>
    <rPh sb="11" eb="13">
      <t>ゴウケイ</t>
    </rPh>
    <phoneticPr fontId="1"/>
  </si>
  <si>
    <t>　　  固定資産合計</t>
    <rPh sb="4" eb="6">
      <t>コテイ</t>
    </rPh>
    <rPh sb="6" eb="8">
      <t>シサン</t>
    </rPh>
    <rPh sb="8" eb="10">
      <t>ゴウケイ</t>
    </rPh>
    <phoneticPr fontId="1"/>
  </si>
  <si>
    <t>　　 山林、宅地及びその従物</t>
    <rPh sb="3" eb="5">
      <t>サンリン</t>
    </rPh>
    <rPh sb="6" eb="8">
      <t>タクチ</t>
    </rPh>
    <rPh sb="8" eb="9">
      <t>オヨ</t>
    </rPh>
    <rPh sb="12" eb="14">
      <t>ジュウブツ</t>
    </rPh>
    <phoneticPr fontId="1"/>
  </si>
  <si>
    <t>(590,941,845)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</si>
</sst>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Red]\(#,##0\)"/>
    <numFmt numFmtId="178" formatCode="#,##0_);\(#,##0\)"/>
  </numFmts>
  <fonts count="2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ＭＳ Ｐ明朝"/>
      <family val="1"/>
      <charset val="128"/>
    </font>
    <font>
      <sz val="20"/>
      <color theme="1"/>
      <name val="Meiryo UI"/>
      <family val="3"/>
      <charset val="128"/>
    </font>
    <font>
      <b/>
      <sz val="11"/>
      <color rgb="FF00B0F0"/>
      <name val="ＭＳ Ｐ明朝"/>
      <family val="1"/>
      <charset val="128"/>
    </font>
    <font>
      <u/>
      <sz val="14"/>
      <color theme="1"/>
      <name val="ＭＳ Ｐ明朝"/>
      <family val="1"/>
      <charset val="128"/>
    </font>
    <font>
      <sz val="14"/>
      <color theme="1"/>
      <name val="ＭＳ Ｐ明朝"/>
      <family val="1"/>
      <charset val="128"/>
    </font>
    <font>
      <b/>
      <sz val="11"/>
      <color rgb="FF7030A0"/>
      <name val="ＭＳ Ｐ明朝"/>
      <family val="1"/>
      <charset val="128"/>
    </font>
    <font>
      <b/>
      <sz val="11"/>
      <color rgb="FF00B050"/>
      <name val="ＭＳ Ｐ明朝"/>
      <family val="1"/>
      <charset val="128"/>
    </font>
    <font>
      <b/>
      <sz val="11"/>
      <color rgb="FF0070C0"/>
      <name val="ＭＳ Ｐ明朝"/>
      <family val="1"/>
      <charset val="128"/>
    </font>
    <font>
      <sz val="10"/>
      <color theme="1"/>
      <name val="ＭＳ Ｐ明朝"/>
      <family val="1"/>
      <charset val="128"/>
    </font>
    <font>
      <sz val="20"/>
      <color theme="1"/>
      <name val="ＭＳ Ｐゴシック"/>
      <family val="3"/>
      <charset val="128"/>
    </font>
    <font>
      <b/>
      <sz val="20"/>
      <color theme="1"/>
      <name val="ＭＳ Ｐゴシック"/>
      <family val="3"/>
      <charset val="128"/>
    </font>
    <font>
      <sz val="20"/>
      <color theme="1"/>
      <name val="游ゴシック"/>
      <family val="3"/>
      <charset val="128"/>
      <scheme val="minor"/>
    </font>
    <font>
      <b/>
      <sz val="20"/>
      <color theme="1"/>
      <name val="游ゴシック"/>
      <family val="3"/>
      <charset val="128"/>
      <scheme val="minor"/>
    </font>
    <font>
      <b/>
      <sz val="11"/>
      <color theme="1"/>
      <name val="ＭＳ Ｐ明朝"/>
      <family val="1"/>
      <charset val="128"/>
    </font>
    <font>
      <b/>
      <sz val="16"/>
      <color theme="1"/>
      <name val="游ゴシック"/>
      <family val="3"/>
      <charset val="128"/>
      <scheme val="minor"/>
    </font>
    <font>
      <b/>
      <sz val="11"/>
      <color rgb="FFFF0000"/>
      <name val="ＭＳ Ｐ明朝"/>
      <family val="1"/>
      <charset val="128"/>
    </font>
    <font>
      <b/>
      <sz val="11"/>
      <color rgb="FFFF0000"/>
      <name val="游ゴシック"/>
      <family val="3"/>
      <charset val="128"/>
      <scheme val="minor"/>
    </font>
    <font>
      <b/>
      <sz val="11"/>
      <color theme="1"/>
      <name val="ＭＳ Ｐ明朝"/>
      <family val="3"/>
      <charset val="128"/>
    </font>
    <font>
      <sz val="11"/>
      <color theme="1"/>
      <name val="ＭＳ Ｐ明朝"/>
      <family val="3"/>
      <charset val="128"/>
    </font>
  </fonts>
  <fills count="5">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theme="9" tint="0.79998168889431442"/>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89">
    <xf numFmtId="0" fontId="0" fillId="0" borderId="0" xfId="0">
      <alignment vertical="center"/>
    </xf>
    <xf numFmtId="176" fontId="2" fillId="0" borderId="0" xfId="0" applyNumberFormat="1" applyFont="1">
      <alignment vertical="center"/>
    </xf>
    <xf numFmtId="176" fontId="3" fillId="0" borderId="0" xfId="0" applyNumberFormat="1" applyFont="1">
      <alignment vertical="center"/>
    </xf>
    <xf numFmtId="176" fontId="4" fillId="0" borderId="0" xfId="0" applyNumberFormat="1" applyFont="1">
      <alignment vertical="center"/>
    </xf>
    <xf numFmtId="176" fontId="7" fillId="0" borderId="0" xfId="0" applyNumberFormat="1" applyFont="1">
      <alignment vertical="center"/>
    </xf>
    <xf numFmtId="176" fontId="3" fillId="0" borderId="0" xfId="0" applyNumberFormat="1" applyFont="1" applyAlignment="1">
      <alignment horizontal="right" vertical="center"/>
    </xf>
    <xf numFmtId="176" fontId="3" fillId="0" borderId="8" xfId="0" applyNumberFormat="1" applyFont="1" applyBorder="1" applyAlignment="1">
      <alignment horizontal="center" vertical="center"/>
    </xf>
    <xf numFmtId="176" fontId="3" fillId="0" borderId="1" xfId="0" applyNumberFormat="1" applyFont="1" applyBorder="1" applyAlignment="1">
      <alignment horizontal="center" vertical="center"/>
    </xf>
    <xf numFmtId="176" fontId="3" fillId="0" borderId="10"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3" xfId="0" applyNumberFormat="1" applyFont="1" applyBorder="1">
      <alignment vertical="center"/>
    </xf>
    <xf numFmtId="176" fontId="3" fillId="0" borderId="11" xfId="0" applyNumberFormat="1" applyFont="1" applyBorder="1">
      <alignment vertical="center"/>
    </xf>
    <xf numFmtId="176" fontId="3" fillId="0" borderId="4" xfId="0" applyNumberFormat="1" applyFont="1" applyBorder="1">
      <alignment vertical="center"/>
    </xf>
    <xf numFmtId="176" fontId="3" fillId="0" borderId="8" xfId="0" applyNumberFormat="1" applyFont="1" applyBorder="1">
      <alignment vertical="center"/>
    </xf>
    <xf numFmtId="176" fontId="3" fillId="0" borderId="1" xfId="0" applyNumberFormat="1" applyFont="1" applyBorder="1">
      <alignment vertical="center"/>
    </xf>
    <xf numFmtId="176" fontId="3" fillId="0" borderId="10" xfId="0" applyNumberFormat="1" applyFont="1" applyBorder="1">
      <alignment vertical="center"/>
    </xf>
    <xf numFmtId="176" fontId="3" fillId="0" borderId="5" xfId="0" applyNumberFormat="1" applyFont="1" applyBorder="1">
      <alignment vertical="center"/>
    </xf>
    <xf numFmtId="176" fontId="3" fillId="0" borderId="8" xfId="0" quotePrefix="1" applyNumberFormat="1" applyFont="1" applyBorder="1" applyAlignment="1">
      <alignment horizontal="right" vertical="center"/>
    </xf>
    <xf numFmtId="176" fontId="3" fillId="0" borderId="1" xfId="0" quotePrefix="1" applyNumberFormat="1" applyFont="1" applyBorder="1" applyAlignment="1">
      <alignment horizontal="right" vertical="center"/>
    </xf>
    <xf numFmtId="176" fontId="3" fillId="0" borderId="10" xfId="0" quotePrefix="1" applyNumberFormat="1" applyFont="1" applyBorder="1" applyAlignment="1">
      <alignment horizontal="right" vertical="center"/>
    </xf>
    <xf numFmtId="0" fontId="3" fillId="0" borderId="0" xfId="0" applyNumberFormat="1" applyFont="1" applyAlignment="1">
      <alignment horizontal="center" vertical="top" wrapText="1"/>
    </xf>
    <xf numFmtId="0" fontId="8" fillId="0" borderId="0" xfId="0" applyNumberFormat="1" applyFont="1" applyAlignment="1">
      <alignment horizontal="center" wrapText="1"/>
    </xf>
    <xf numFmtId="0" fontId="3" fillId="0" borderId="0" xfId="0" applyNumberFormat="1" applyFont="1" applyAlignment="1">
      <alignment horizontal="left" vertical="top" wrapText="1"/>
    </xf>
    <xf numFmtId="176" fontId="3" fillId="0" borderId="2" xfId="0" applyNumberFormat="1" applyFont="1" applyBorder="1">
      <alignment vertical="center"/>
    </xf>
    <xf numFmtId="176" fontId="3" fillId="0" borderId="6" xfId="0" applyNumberFormat="1" applyFont="1" applyBorder="1">
      <alignment vertical="center"/>
    </xf>
    <xf numFmtId="176" fontId="3" fillId="0" borderId="1" xfId="0" applyNumberFormat="1" applyFont="1" applyBorder="1" applyAlignment="1">
      <alignment vertical="center" wrapText="1"/>
    </xf>
    <xf numFmtId="176" fontId="9" fillId="0" borderId="0" xfId="0" applyNumberFormat="1" applyFont="1" applyAlignment="1">
      <alignment horizontal="center" vertical="center"/>
    </xf>
    <xf numFmtId="176" fontId="11" fillId="0" borderId="1" xfId="0" applyNumberFormat="1" applyFont="1" applyBorder="1" applyAlignment="1">
      <alignment horizontal="center" vertical="center"/>
    </xf>
    <xf numFmtId="176" fontId="3" fillId="2" borderId="13" xfId="0" applyNumberFormat="1" applyFont="1" applyFill="1" applyBorder="1" applyAlignment="1">
      <alignment horizontal="center" vertical="center"/>
    </xf>
    <xf numFmtId="176" fontId="3" fillId="2" borderId="12" xfId="0" applyNumberFormat="1" applyFont="1" applyFill="1" applyBorder="1" applyAlignment="1">
      <alignment horizontal="center" vertical="center"/>
    </xf>
    <xf numFmtId="176" fontId="3" fillId="2" borderId="7" xfId="0" applyNumberFormat="1" applyFont="1" applyFill="1" applyBorder="1" applyAlignment="1">
      <alignment horizontal="center" vertical="center"/>
    </xf>
    <xf numFmtId="176" fontId="3" fillId="2" borderId="6" xfId="0" applyNumberFormat="1" applyFont="1" applyFill="1" applyBorder="1" applyAlignment="1">
      <alignment horizontal="center" vertical="center"/>
    </xf>
    <xf numFmtId="176" fontId="9" fillId="0" borderId="0" xfId="0" applyNumberFormat="1" applyFont="1" applyAlignment="1">
      <alignment horizontal="right" vertical="center"/>
    </xf>
    <xf numFmtId="177" fontId="7" fillId="0" borderId="0" xfId="0" applyNumberFormat="1" applyFont="1">
      <alignment vertical="center"/>
    </xf>
    <xf numFmtId="177" fontId="3" fillId="0" borderId="0" xfId="0" applyNumberFormat="1" applyFont="1">
      <alignment vertical="center"/>
    </xf>
    <xf numFmtId="177" fontId="3" fillId="0" borderId="0" xfId="0" applyNumberFormat="1" applyFont="1" applyAlignment="1">
      <alignment horizontal="right" vertical="center"/>
    </xf>
    <xf numFmtId="177" fontId="3" fillId="0" borderId="8" xfId="0" applyNumberFormat="1" applyFont="1" applyBorder="1" applyAlignment="1">
      <alignment horizontal="center" vertical="center"/>
    </xf>
    <xf numFmtId="177" fontId="3" fillId="0" borderId="1" xfId="0" applyNumberFormat="1" applyFont="1" applyBorder="1" applyAlignment="1">
      <alignment horizontal="center" vertical="center"/>
    </xf>
    <xf numFmtId="177" fontId="3" fillId="0" borderId="0" xfId="0" applyNumberFormat="1" applyFont="1" applyAlignment="1">
      <alignment horizontal="center" vertical="center"/>
    </xf>
    <xf numFmtId="177" fontId="3" fillId="0" borderId="3" xfId="0" applyNumberFormat="1" applyFont="1" applyBorder="1">
      <alignment vertical="center"/>
    </xf>
    <xf numFmtId="177" fontId="3" fillId="0" borderId="11" xfId="0" applyNumberFormat="1" applyFont="1" applyBorder="1">
      <alignment vertical="center"/>
    </xf>
    <xf numFmtId="177" fontId="3" fillId="0" borderId="1" xfId="0" applyNumberFormat="1" applyFont="1" applyBorder="1">
      <alignment vertical="center"/>
    </xf>
    <xf numFmtId="177" fontId="2" fillId="0" borderId="0" xfId="0" applyNumberFormat="1" applyFont="1">
      <alignment vertical="center"/>
    </xf>
    <xf numFmtId="177" fontId="3" fillId="0" borderId="1" xfId="0" applyNumberFormat="1" applyFont="1" applyBorder="1" applyAlignment="1">
      <alignment horizontal="center" vertical="center" wrapText="1"/>
    </xf>
    <xf numFmtId="177" fontId="3" fillId="0" borderId="1" xfId="0" applyNumberFormat="1" applyFont="1" applyBorder="1" applyAlignment="1">
      <alignment horizontal="left" vertical="center"/>
    </xf>
    <xf numFmtId="177" fontId="3" fillId="0" borderId="0" xfId="0" applyNumberFormat="1" applyFont="1" applyAlignment="1">
      <alignment horizontal="center" vertical="top" wrapText="1"/>
    </xf>
    <xf numFmtId="177" fontId="6" fillId="0" borderId="0" xfId="0" applyNumberFormat="1" applyFont="1" applyAlignment="1">
      <alignment horizontal="center" vertical="center"/>
    </xf>
    <xf numFmtId="176" fontId="6" fillId="0" borderId="0" xfId="0" applyNumberFormat="1" applyFont="1" applyAlignment="1">
      <alignment horizontal="center" vertical="center"/>
    </xf>
    <xf numFmtId="0" fontId="3" fillId="0" borderId="0" xfId="0" applyNumberFormat="1" applyFont="1" applyAlignment="1">
      <alignment horizontal="center" vertical="top" wrapText="1"/>
    </xf>
    <xf numFmtId="0" fontId="8" fillId="0" borderId="0" xfId="0" applyNumberFormat="1" applyFont="1" applyAlignment="1">
      <alignment horizontal="center" wrapText="1"/>
    </xf>
    <xf numFmtId="0" fontId="3" fillId="0" borderId="0" xfId="0" applyNumberFormat="1" applyFont="1" applyAlignment="1">
      <alignment horizontal="center" wrapText="1"/>
    </xf>
    <xf numFmtId="176" fontId="10" fillId="0" borderId="4"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2" borderId="13" xfId="0" applyNumberFormat="1" applyFont="1" applyFill="1" applyBorder="1" applyAlignment="1">
      <alignment horizontal="center" vertical="center"/>
    </xf>
    <xf numFmtId="176" fontId="3" fillId="2" borderId="12" xfId="0" applyNumberFormat="1" applyFont="1" applyFill="1" applyBorder="1" applyAlignment="1">
      <alignment horizontal="center" vertical="center"/>
    </xf>
    <xf numFmtId="176" fontId="3" fillId="2" borderId="8" xfId="0" applyNumberFormat="1" applyFont="1" applyFill="1" applyBorder="1" applyAlignment="1">
      <alignment horizontal="center" vertical="center"/>
    </xf>
    <xf numFmtId="176" fontId="3" fillId="2" borderId="9" xfId="0" applyNumberFormat="1" applyFont="1" applyFill="1" applyBorder="1" applyAlignment="1">
      <alignment horizontal="center" vertical="center"/>
    </xf>
    <xf numFmtId="0" fontId="5" fillId="0" borderId="0" xfId="0" applyNumberFormat="1" applyFont="1" applyAlignment="1">
      <alignment horizontal="center" wrapText="1"/>
    </xf>
    <xf numFmtId="177" fontId="3" fillId="0" borderId="11" xfId="0" quotePrefix="1" applyNumberFormat="1" applyFont="1" applyBorder="1" applyAlignment="1">
      <alignment horizontal="right" vertical="center"/>
    </xf>
    <xf numFmtId="177" fontId="3" fillId="0" borderId="12" xfId="0" quotePrefix="1" applyNumberFormat="1" applyFont="1" applyBorder="1" applyAlignment="1">
      <alignment horizontal="right" vertical="center"/>
    </xf>
    <xf numFmtId="177" fontId="3" fillId="0" borderId="12" xfId="0" applyNumberFormat="1" applyFont="1" applyBorder="1">
      <alignment vertical="center"/>
    </xf>
    <xf numFmtId="177" fontId="3" fillId="0" borderId="1" xfId="0" applyNumberFormat="1" applyFont="1" applyBorder="1" applyAlignment="1">
      <alignment horizontal="right" vertical="center"/>
    </xf>
    <xf numFmtId="177" fontId="3" fillId="0" borderId="1" xfId="0" quotePrefix="1" applyNumberFormat="1" applyFont="1" applyBorder="1" applyAlignment="1">
      <alignment horizontal="right" vertical="center"/>
    </xf>
    <xf numFmtId="177" fontId="12" fillId="0" borderId="0" xfId="0" applyNumberFormat="1" applyFont="1">
      <alignment vertical="center"/>
    </xf>
    <xf numFmtId="177" fontId="13" fillId="0" borderId="0" xfId="0" applyNumberFormat="1" applyFont="1">
      <alignment vertical="center"/>
    </xf>
    <xf numFmtId="177" fontId="14" fillId="0" borderId="0" xfId="0" applyNumberFormat="1" applyFont="1">
      <alignment vertical="center"/>
    </xf>
    <xf numFmtId="177" fontId="15" fillId="0" borderId="0" xfId="0" applyNumberFormat="1" applyFont="1">
      <alignment vertical="center"/>
    </xf>
    <xf numFmtId="177" fontId="3" fillId="0" borderId="7" xfId="0" applyNumberFormat="1" applyFont="1" applyBorder="1">
      <alignment vertical="center"/>
    </xf>
    <xf numFmtId="178" fontId="3" fillId="0" borderId="1" xfId="0" quotePrefix="1" applyNumberFormat="1" applyFont="1" applyBorder="1" applyAlignment="1">
      <alignment horizontal="right" vertical="center"/>
    </xf>
    <xf numFmtId="177" fontId="3" fillId="0" borderId="2" xfId="0" quotePrefix="1" applyNumberFormat="1" applyFont="1" applyBorder="1" applyAlignment="1">
      <alignment horizontal="right" vertical="center"/>
    </xf>
    <xf numFmtId="177" fontId="16" fillId="0" borderId="1" xfId="0" quotePrefix="1" applyNumberFormat="1" applyFont="1" applyBorder="1" applyAlignment="1">
      <alignment horizontal="right" vertical="center"/>
    </xf>
    <xf numFmtId="177" fontId="3" fillId="3" borderId="3" xfId="0" applyNumberFormat="1" applyFont="1" applyFill="1" applyBorder="1">
      <alignment vertical="center"/>
    </xf>
    <xf numFmtId="177" fontId="3" fillId="3" borderId="11" xfId="0" applyNumberFormat="1" applyFont="1" applyFill="1" applyBorder="1">
      <alignment vertical="center"/>
    </xf>
    <xf numFmtId="177" fontId="3" fillId="4" borderId="11" xfId="0" applyNumberFormat="1" applyFont="1" applyFill="1" applyBorder="1">
      <alignment vertical="center"/>
    </xf>
    <xf numFmtId="177" fontId="3" fillId="4" borderId="11" xfId="0" applyNumberFormat="1" applyFont="1" applyFill="1" applyBorder="1" applyAlignment="1">
      <alignment horizontal="center" vertical="center"/>
    </xf>
    <xf numFmtId="177" fontId="3" fillId="4" borderId="12" xfId="0" applyNumberFormat="1" applyFont="1" applyFill="1" applyBorder="1">
      <alignment vertical="center"/>
    </xf>
    <xf numFmtId="177" fontId="3" fillId="4" borderId="13" xfId="0" applyNumberFormat="1" applyFont="1" applyFill="1" applyBorder="1">
      <alignment vertical="center"/>
    </xf>
    <xf numFmtId="178" fontId="3" fillId="4" borderId="11" xfId="0" applyNumberFormat="1" applyFont="1" applyFill="1" applyBorder="1">
      <alignment vertical="center"/>
    </xf>
    <xf numFmtId="178" fontId="3" fillId="4" borderId="11" xfId="0" quotePrefix="1" applyNumberFormat="1" applyFont="1" applyFill="1" applyBorder="1" applyAlignment="1">
      <alignment horizontal="right" vertical="center"/>
    </xf>
    <xf numFmtId="177" fontId="3" fillId="4" borderId="0" xfId="0" applyNumberFormat="1" applyFont="1" applyFill="1">
      <alignment vertical="center"/>
    </xf>
    <xf numFmtId="177" fontId="3" fillId="4" borderId="3" xfId="0" applyNumberFormat="1" applyFont="1" applyFill="1" applyBorder="1">
      <alignment vertical="center"/>
    </xf>
    <xf numFmtId="177" fontId="3" fillId="4" borderId="4" xfId="0" applyNumberFormat="1" applyFont="1" applyFill="1" applyBorder="1">
      <alignment vertical="center"/>
    </xf>
    <xf numFmtId="177" fontId="17" fillId="0" borderId="0" xfId="0" applyNumberFormat="1" applyFont="1">
      <alignment vertical="center"/>
    </xf>
    <xf numFmtId="178" fontId="21" fillId="4" borderId="11" xfId="0" quotePrefix="1" applyNumberFormat="1" applyFont="1" applyFill="1" applyBorder="1" applyAlignment="1">
      <alignment horizontal="right" vertical="center"/>
    </xf>
    <xf numFmtId="177" fontId="3" fillId="4" borderId="11" xfId="0" applyNumberFormat="1" applyFont="1" applyFill="1" applyBorder="1" applyAlignment="1">
      <alignment horizontal="right" vertical="center"/>
    </xf>
    <xf numFmtId="178" fontId="20" fillId="4" borderId="11" xfId="0" applyNumberFormat="1" applyFont="1" applyFill="1" applyBorder="1" applyAlignment="1">
      <alignment horizontal="right" vertical="center"/>
    </xf>
    <xf numFmtId="177" fontId="3" fillId="0" borderId="13"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1"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1033373</xdr:colOff>
      <xdr:row>8</xdr:row>
      <xdr:rowOff>71887</xdr:rowOff>
    </xdr:from>
    <xdr:to>
      <xdr:col>1</xdr:col>
      <xdr:colOff>413349</xdr:colOff>
      <xdr:row>11</xdr:row>
      <xdr:rowOff>17972</xdr:rowOff>
    </xdr:to>
    <xdr:sp macro="" textlink="">
      <xdr:nvSpPr>
        <xdr:cNvPr id="10" name="テキスト ボックス 9">
          <a:extLst>
            <a:ext uri="{FF2B5EF4-FFF2-40B4-BE49-F238E27FC236}">
              <a16:creationId xmlns:a16="http://schemas.microsoft.com/office/drawing/2014/main" id="{BD71C45B-011E-4DBE-82AB-E353406FD2D4}"/>
            </a:ext>
          </a:extLst>
        </xdr:cNvPr>
        <xdr:cNvSpPr txBox="1"/>
      </xdr:nvSpPr>
      <xdr:spPr>
        <a:xfrm>
          <a:off x="1033373" y="2345307"/>
          <a:ext cx="1617452" cy="6200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（借方）</a:t>
          </a:r>
        </a:p>
      </xdr:txBody>
    </xdr:sp>
    <xdr:clientData/>
  </xdr:twoCellAnchor>
  <xdr:twoCellAnchor>
    <xdr:from>
      <xdr:col>0</xdr:col>
      <xdr:colOff>98844</xdr:colOff>
      <xdr:row>15</xdr:row>
      <xdr:rowOff>26958</xdr:rowOff>
    </xdr:from>
    <xdr:to>
      <xdr:col>1</xdr:col>
      <xdr:colOff>1087288</xdr:colOff>
      <xdr:row>26</xdr:row>
      <xdr:rowOff>8986</xdr:rowOff>
    </xdr:to>
    <xdr:sp macro="" textlink="">
      <xdr:nvSpPr>
        <xdr:cNvPr id="6" name="正方形/長方形 5">
          <a:extLst>
            <a:ext uri="{FF2B5EF4-FFF2-40B4-BE49-F238E27FC236}">
              <a16:creationId xmlns:a16="http://schemas.microsoft.com/office/drawing/2014/main" id="{CB112CBD-CEFF-4E81-B730-81D3D79B777C}"/>
            </a:ext>
          </a:extLst>
        </xdr:cNvPr>
        <xdr:cNvSpPr/>
      </xdr:nvSpPr>
      <xdr:spPr>
        <a:xfrm>
          <a:off x="98844" y="3522453"/>
          <a:ext cx="3297807" cy="245313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clientData/>
  </xdr:twoCellAnchor>
  <xdr:twoCellAnchor>
    <xdr:from>
      <xdr:col>5</xdr:col>
      <xdr:colOff>1</xdr:colOff>
      <xdr:row>7</xdr:row>
      <xdr:rowOff>0</xdr:rowOff>
    </xdr:from>
    <xdr:to>
      <xdr:col>6</xdr:col>
      <xdr:colOff>1123231</xdr:colOff>
      <xdr:row>19</xdr:row>
      <xdr:rowOff>17972</xdr:rowOff>
    </xdr:to>
    <xdr:sp macro="" textlink="">
      <xdr:nvSpPr>
        <xdr:cNvPr id="12" name="正方形/長方形 11">
          <a:extLst>
            <a:ext uri="{FF2B5EF4-FFF2-40B4-BE49-F238E27FC236}">
              <a16:creationId xmlns:a16="http://schemas.microsoft.com/office/drawing/2014/main" id="{DBA7FF35-330D-49CD-AE0A-EDFB9FEED20F}"/>
            </a:ext>
          </a:extLst>
        </xdr:cNvPr>
        <xdr:cNvSpPr/>
      </xdr:nvSpPr>
      <xdr:spPr>
        <a:xfrm>
          <a:off x="7179694" y="2048774"/>
          <a:ext cx="3297806" cy="271372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5</xdr:col>
      <xdr:colOff>1693834</xdr:colOff>
      <xdr:row>19</xdr:row>
      <xdr:rowOff>98844</xdr:rowOff>
    </xdr:from>
    <xdr:to>
      <xdr:col>5</xdr:col>
      <xdr:colOff>1698326</xdr:colOff>
      <xdr:row>22</xdr:row>
      <xdr:rowOff>98844</xdr:rowOff>
    </xdr:to>
    <xdr:cxnSp macro="">
      <xdr:nvCxnSpPr>
        <xdr:cNvPr id="14" name="直線矢印コネクタ 13">
          <a:extLst>
            <a:ext uri="{FF2B5EF4-FFF2-40B4-BE49-F238E27FC236}">
              <a16:creationId xmlns:a16="http://schemas.microsoft.com/office/drawing/2014/main" id="{BE8A49D5-627E-47B5-9125-91D477C02E35}"/>
            </a:ext>
          </a:extLst>
        </xdr:cNvPr>
        <xdr:cNvCxnSpPr/>
      </xdr:nvCxnSpPr>
      <xdr:spPr>
        <a:xfrm flipH="1" flipV="1">
          <a:off x="8873527" y="4843372"/>
          <a:ext cx="4492" cy="673939"/>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1033373</xdr:colOff>
      <xdr:row>22</xdr:row>
      <xdr:rowOff>62900</xdr:rowOff>
    </xdr:from>
    <xdr:to>
      <xdr:col>5</xdr:col>
      <xdr:colOff>1743255</xdr:colOff>
      <xdr:row>22</xdr:row>
      <xdr:rowOff>62900</xdr:rowOff>
    </xdr:to>
    <xdr:cxnSp macro="">
      <xdr:nvCxnSpPr>
        <xdr:cNvPr id="17" name="直線コネクタ 16">
          <a:extLst>
            <a:ext uri="{FF2B5EF4-FFF2-40B4-BE49-F238E27FC236}">
              <a16:creationId xmlns:a16="http://schemas.microsoft.com/office/drawing/2014/main" id="{8BD9E1F0-3842-48D4-91F9-D883A22A0F92}"/>
            </a:ext>
          </a:extLst>
        </xdr:cNvPr>
        <xdr:cNvCxnSpPr/>
      </xdr:nvCxnSpPr>
      <xdr:spPr>
        <a:xfrm>
          <a:off x="3270849" y="5481367"/>
          <a:ext cx="5652099" cy="0"/>
        </a:xfrm>
        <a:prstGeom prst="line">
          <a:avLst/>
        </a:prstGeom>
        <a:ln w="762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17972</xdr:colOff>
      <xdr:row>5</xdr:row>
      <xdr:rowOff>98846</xdr:rowOff>
    </xdr:from>
    <xdr:to>
      <xdr:col>10</xdr:col>
      <xdr:colOff>89859</xdr:colOff>
      <xdr:row>19</xdr:row>
      <xdr:rowOff>80874</xdr:rowOff>
    </xdr:to>
    <xdr:sp macro="" textlink="">
      <xdr:nvSpPr>
        <xdr:cNvPr id="7" name="正方形/長方形 6">
          <a:extLst>
            <a:ext uri="{FF2B5EF4-FFF2-40B4-BE49-F238E27FC236}">
              <a16:creationId xmlns:a16="http://schemas.microsoft.com/office/drawing/2014/main" id="{2D8433E7-BD08-4050-9E9F-1F16F8DAA2A6}"/>
            </a:ext>
          </a:extLst>
        </xdr:cNvPr>
        <xdr:cNvSpPr/>
      </xdr:nvSpPr>
      <xdr:spPr>
        <a:xfrm>
          <a:off x="10531415" y="1617454"/>
          <a:ext cx="3917831" cy="3207948"/>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1195118</xdr:colOff>
      <xdr:row>10</xdr:row>
      <xdr:rowOff>170732</xdr:rowOff>
    </xdr:from>
    <xdr:to>
      <xdr:col>1</xdr:col>
      <xdr:colOff>233632</xdr:colOff>
      <xdr:row>13</xdr:row>
      <xdr:rowOff>116816</xdr:rowOff>
    </xdr:to>
    <xdr:sp macro="" textlink="">
      <xdr:nvSpPr>
        <xdr:cNvPr id="4" name="テキスト ボックス 3">
          <a:extLst>
            <a:ext uri="{FF2B5EF4-FFF2-40B4-BE49-F238E27FC236}">
              <a16:creationId xmlns:a16="http://schemas.microsoft.com/office/drawing/2014/main" id="{8906C69C-DA54-4EE5-8E0F-D00793F15C09}"/>
            </a:ext>
          </a:extLst>
        </xdr:cNvPr>
        <xdr:cNvSpPr txBox="1"/>
      </xdr:nvSpPr>
      <xdr:spPr>
        <a:xfrm>
          <a:off x="1195118" y="2893444"/>
          <a:ext cx="1275990" cy="6200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  運用</a:t>
          </a:r>
        </a:p>
      </xdr:txBody>
    </xdr:sp>
    <xdr:clientData/>
  </xdr:twoCellAnchor>
  <xdr:twoCellAnchor>
    <xdr:from>
      <xdr:col>2</xdr:col>
      <xdr:colOff>970472</xdr:colOff>
      <xdr:row>8</xdr:row>
      <xdr:rowOff>161744</xdr:rowOff>
    </xdr:from>
    <xdr:to>
      <xdr:col>3</xdr:col>
      <xdr:colOff>377407</xdr:colOff>
      <xdr:row>11</xdr:row>
      <xdr:rowOff>107829</xdr:rowOff>
    </xdr:to>
    <xdr:sp macro="" textlink="">
      <xdr:nvSpPr>
        <xdr:cNvPr id="11" name="テキスト ボックス 10">
          <a:extLst>
            <a:ext uri="{FF2B5EF4-FFF2-40B4-BE49-F238E27FC236}">
              <a16:creationId xmlns:a16="http://schemas.microsoft.com/office/drawing/2014/main" id="{95516A55-2C92-48EA-B4E0-34062C26B1BC}"/>
            </a:ext>
          </a:extLst>
        </xdr:cNvPr>
        <xdr:cNvSpPr txBox="1"/>
      </xdr:nvSpPr>
      <xdr:spPr>
        <a:xfrm>
          <a:off x="4313208" y="2435164"/>
          <a:ext cx="1644411" cy="6200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（貸方）</a:t>
          </a:r>
        </a:p>
      </xdr:txBody>
    </xdr:sp>
    <xdr:clientData/>
  </xdr:twoCellAnchor>
  <xdr:twoCellAnchor>
    <xdr:from>
      <xdr:col>2</xdr:col>
      <xdr:colOff>970474</xdr:colOff>
      <xdr:row>11</xdr:row>
      <xdr:rowOff>26958</xdr:rowOff>
    </xdr:from>
    <xdr:to>
      <xdr:col>3</xdr:col>
      <xdr:colOff>377406</xdr:colOff>
      <xdr:row>13</xdr:row>
      <xdr:rowOff>197687</xdr:rowOff>
    </xdr:to>
    <xdr:sp macro="" textlink="">
      <xdr:nvSpPr>
        <xdr:cNvPr id="13" name="テキスト ボックス 12">
          <a:extLst>
            <a:ext uri="{FF2B5EF4-FFF2-40B4-BE49-F238E27FC236}">
              <a16:creationId xmlns:a16="http://schemas.microsoft.com/office/drawing/2014/main" id="{5D443CA4-F779-4401-83FF-4A50EFEA5369}"/>
            </a:ext>
          </a:extLst>
        </xdr:cNvPr>
        <xdr:cNvSpPr txBox="1"/>
      </xdr:nvSpPr>
      <xdr:spPr>
        <a:xfrm>
          <a:off x="4313210" y="2974316"/>
          <a:ext cx="1644408" cy="6200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00B050"/>
              </a:solidFill>
            </a:rPr>
            <a:t>    財源</a:t>
          </a:r>
        </a:p>
      </xdr:txBody>
    </xdr:sp>
    <xdr:clientData/>
  </xdr:twoCellAnchor>
  <xdr:twoCellAnchor>
    <xdr:from>
      <xdr:col>2</xdr:col>
      <xdr:colOff>71887</xdr:colOff>
      <xdr:row>6</xdr:row>
      <xdr:rowOff>332476</xdr:rowOff>
    </xdr:from>
    <xdr:to>
      <xdr:col>4</xdr:col>
      <xdr:colOff>53915</xdr:colOff>
      <xdr:row>36</xdr:row>
      <xdr:rowOff>161744</xdr:rowOff>
    </xdr:to>
    <xdr:sp macro="" textlink="">
      <xdr:nvSpPr>
        <xdr:cNvPr id="15" name="正方形/長方形 14">
          <a:extLst>
            <a:ext uri="{FF2B5EF4-FFF2-40B4-BE49-F238E27FC236}">
              <a16:creationId xmlns:a16="http://schemas.microsoft.com/office/drawing/2014/main" id="{DB58A45E-6CC3-4FCD-98EA-2AD90BE588DE}"/>
            </a:ext>
          </a:extLst>
        </xdr:cNvPr>
        <xdr:cNvSpPr/>
      </xdr:nvSpPr>
      <xdr:spPr>
        <a:xfrm>
          <a:off x="3414623" y="2021816"/>
          <a:ext cx="3477523" cy="6703442"/>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clientData/>
  </xdr:twoCellAnchor>
  <xdr:twoCellAnchor>
    <xdr:from>
      <xdr:col>5</xdr:col>
      <xdr:colOff>907570</xdr:colOff>
      <xdr:row>23</xdr:row>
      <xdr:rowOff>17973</xdr:rowOff>
    </xdr:from>
    <xdr:to>
      <xdr:col>9</xdr:col>
      <xdr:colOff>997430</xdr:colOff>
      <xdr:row>26</xdr:row>
      <xdr:rowOff>53916</xdr:rowOff>
    </xdr:to>
    <xdr:sp macro="" textlink="">
      <xdr:nvSpPr>
        <xdr:cNvPr id="18" name="テキスト ボックス 17">
          <a:extLst>
            <a:ext uri="{FF2B5EF4-FFF2-40B4-BE49-F238E27FC236}">
              <a16:creationId xmlns:a16="http://schemas.microsoft.com/office/drawing/2014/main" id="{D163995D-293B-49BF-87BF-71DAD33587DB}"/>
            </a:ext>
          </a:extLst>
        </xdr:cNvPr>
        <xdr:cNvSpPr txBox="1"/>
      </xdr:nvSpPr>
      <xdr:spPr>
        <a:xfrm>
          <a:off x="8240023" y="5661086"/>
          <a:ext cx="5939648" cy="709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運用している資産を</a:t>
          </a:r>
          <a:r>
            <a:rPr kumimoji="1" lang="ja-JP" altLang="en-US" sz="2400" b="1">
              <a:solidFill>
                <a:srgbClr val="00B050"/>
              </a:solidFill>
            </a:rPr>
            <a:t>財源の区分別に説明</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66673</xdr:colOff>
      <xdr:row>0</xdr:row>
      <xdr:rowOff>57150</xdr:rowOff>
    </xdr:from>
    <xdr:to>
      <xdr:col>12</xdr:col>
      <xdr:colOff>504825</xdr:colOff>
      <xdr:row>46</xdr:row>
      <xdr:rowOff>47624</xdr:rowOff>
    </xdr:to>
    <xdr:sp macro="" textlink="">
      <xdr:nvSpPr>
        <xdr:cNvPr id="2" name="正方形/長方形 1">
          <a:extLst>
            <a:ext uri="{FF2B5EF4-FFF2-40B4-BE49-F238E27FC236}">
              <a16:creationId xmlns:a16="http://schemas.microsoft.com/office/drawing/2014/main" id="{C8A1E63F-45BF-45BF-8A81-4A1451CE35B1}"/>
            </a:ext>
          </a:extLst>
        </xdr:cNvPr>
        <xdr:cNvSpPr/>
      </xdr:nvSpPr>
      <xdr:spPr>
        <a:xfrm>
          <a:off x="66673" y="57150"/>
          <a:ext cx="8658227" cy="10944224"/>
        </a:xfrm>
        <a:prstGeom prst="rect">
          <a:avLst/>
        </a:prstGeom>
        <a:solidFill>
          <a:schemeClr val="bg1"/>
        </a:solidFill>
        <a:ln>
          <a:solidFill>
            <a:srgbClr val="00CC99"/>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2800" b="1" u="sng">
              <a:solidFill>
                <a:srgbClr val="00CC99"/>
              </a:solidFill>
              <a:latin typeface="Meiryo UI" panose="020B0604030504040204" pitchFamily="50" charset="-128"/>
              <a:ea typeface="Meiryo UI" panose="020B0604030504040204" pitchFamily="50" charset="-128"/>
              <a:cs typeface="Meiryo UI" panose="020B0604030504040204" pitchFamily="50" charset="-128"/>
            </a:rPr>
            <a:t>貸借対照表の分析</a:t>
          </a:r>
          <a:endParaRPr lang="en-US" altLang="ja-JP" sz="2800" b="1" u="sng">
            <a:solidFill>
              <a:srgbClr val="00CC99"/>
            </a:solidFill>
            <a:latin typeface="Meiryo UI" panose="020B0604030504040204" pitchFamily="50" charset="-128"/>
            <a:ea typeface="Meiryo UI" panose="020B0604030504040204" pitchFamily="50" charset="-128"/>
            <a:cs typeface="Meiryo UI" panose="020B0604030504040204" pitchFamily="50" charset="-128"/>
          </a:endParaRPr>
        </a:p>
        <a:p>
          <a:endParaRPr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171442" indent="-171442">
            <a:buClr>
              <a:srgbClr val="00CC99"/>
            </a:buClr>
            <a:buFont typeface="Wingdings" panose="05000000000000000000" pitchFamily="2" charset="2"/>
            <a:buChar char="l"/>
          </a:pPr>
          <a:r>
            <a:rPr lang="en-US" altLang="ja-JP" sz="1600" u="sng">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u="sng">
              <a:solidFill>
                <a:schemeClr val="tx1"/>
              </a:solidFill>
              <a:latin typeface="Meiryo UI" panose="020B0604030504040204" pitchFamily="50" charset="-128"/>
              <a:ea typeface="Meiryo UI" panose="020B0604030504040204" pitchFamily="50" charset="-128"/>
              <a:cs typeface="Meiryo UI" panose="020B0604030504040204" pitchFamily="50" charset="-128"/>
            </a:rPr>
            <a:t>チェックポイント①</a:t>
          </a:r>
          <a:r>
            <a:rPr lang="en-US" altLang="ja-JP" sz="1600" u="sng">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　資産と負債にどのようなものがあるか？</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59982" lvl="1" indent="-171442">
            <a:buClr>
              <a:srgbClr val="00CC99"/>
            </a:buClr>
            <a:buFont typeface="Wingdings" panose="05000000000000000000" pitchFamily="2" charset="2"/>
            <a:buChar char="Ø"/>
          </a:pP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まず貸借対照表の資産と負債の科目を一通り確認し、土地改良区の資産と負債の内容を把握しましょう。</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59982" lvl="1" indent="-171442">
            <a:buClr>
              <a:srgbClr val="00CC99"/>
            </a:buClr>
            <a:buFont typeface="Wingdings" panose="05000000000000000000" pitchFamily="2" charset="2"/>
            <a:buChar char="Ø"/>
          </a:pP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171442" indent="-171442">
            <a:buClr>
              <a:srgbClr val="00CC99"/>
            </a:buClr>
            <a:buFont typeface="Wingdings" panose="05000000000000000000" pitchFamily="2" charset="2"/>
            <a:buChar char="l"/>
          </a:pPr>
          <a:r>
            <a:rPr lang="en-US" altLang="ja-JP" sz="1600" u="sng">
              <a:solidFill>
                <a:srgbClr val="00CC99"/>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u="sng">
              <a:solidFill>
                <a:srgbClr val="00CC99"/>
              </a:solidFill>
              <a:latin typeface="Meiryo UI" panose="020B0604030504040204" pitchFamily="50" charset="-128"/>
              <a:ea typeface="Meiryo UI" panose="020B0604030504040204" pitchFamily="50" charset="-128"/>
              <a:cs typeface="Meiryo UI" panose="020B0604030504040204" pitchFamily="50" charset="-128"/>
            </a:rPr>
            <a:t>チェックポイント②</a:t>
          </a:r>
          <a:r>
            <a:rPr lang="en-US" altLang="ja-JP" sz="1600" u="sng">
              <a:solidFill>
                <a:srgbClr val="00CC99"/>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　資産と負債のバランスはどうか？</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59982" lvl="1" indent="-171442">
            <a:buClr>
              <a:srgbClr val="00CC99"/>
            </a:buClr>
            <a:buFont typeface="Wingdings" panose="05000000000000000000" pitchFamily="2" charset="2"/>
            <a:buChar char="Ø"/>
          </a:pPr>
          <a:r>
            <a:rPr lang="ja-JP" altLang="en-US" sz="1600">
              <a:solidFill>
                <a:schemeClr val="tx1"/>
              </a:solidFill>
              <a:latin typeface="Meiryo UI" panose="020B0604030504040204" pitchFamily="50" charset="-128"/>
              <a:ea typeface="Meiryo UI" panose="020B0604030504040204" pitchFamily="50" charset="-128"/>
            </a:rPr>
            <a:t>資産合計と負債合計を比較し、債務超過になっていないか確認しましょう。資産合計より負債合計の方が多い場合、債務超過になっています。</a:t>
          </a:r>
          <a:endParaRPr lang="en-US" altLang="ja-JP" sz="1600">
            <a:solidFill>
              <a:schemeClr val="tx1"/>
            </a:solidFill>
            <a:latin typeface="Meiryo UI" panose="020B0604030504040204" pitchFamily="50" charset="-128"/>
            <a:ea typeface="Meiryo UI" panose="020B0604030504040204" pitchFamily="50" charset="-128"/>
          </a:endParaRPr>
        </a:p>
        <a:p>
          <a:pPr marL="359982" lvl="1" indent="-171442">
            <a:buClr>
              <a:srgbClr val="00CC99"/>
            </a:buClr>
            <a:buFont typeface="Wingdings" panose="05000000000000000000" pitchFamily="2" charset="2"/>
            <a:buChar char="l"/>
          </a:pPr>
          <a:endParaRPr lang="en-US" altLang="ja-JP" sz="1600">
            <a:solidFill>
              <a:schemeClr val="tx1"/>
            </a:solidFill>
            <a:latin typeface="Meiryo UI" panose="020B0604030504040204" pitchFamily="50" charset="-128"/>
            <a:ea typeface="Meiryo UI" panose="020B0604030504040204" pitchFamily="50" charset="-128"/>
          </a:endParaRPr>
        </a:p>
        <a:p>
          <a:pPr marL="171442" indent="-171442">
            <a:buClr>
              <a:srgbClr val="00CC99"/>
            </a:buClr>
            <a:buFont typeface="Wingdings" panose="05000000000000000000" pitchFamily="2" charset="2"/>
            <a:buChar char="l"/>
          </a:pPr>
          <a:r>
            <a:rPr lang="en-US" altLang="ja-JP" sz="1600" u="sng">
              <a:solidFill>
                <a:srgbClr val="00B0F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u="sng">
              <a:solidFill>
                <a:srgbClr val="00B0F0"/>
              </a:solidFill>
              <a:latin typeface="Meiryo UI" panose="020B0604030504040204" pitchFamily="50" charset="-128"/>
              <a:ea typeface="Meiryo UI" panose="020B0604030504040204" pitchFamily="50" charset="-128"/>
              <a:cs typeface="Meiryo UI" panose="020B0604030504040204" pitchFamily="50" charset="-128"/>
            </a:rPr>
            <a:t>チェックポイント③</a:t>
          </a:r>
          <a:r>
            <a:rPr lang="en-US" altLang="ja-JP" sz="1600" u="sng">
              <a:solidFill>
                <a:srgbClr val="00B0F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　十分な運転資金はあるか？</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59982" lvl="1" indent="-171442">
            <a:buClr>
              <a:srgbClr val="00CC99"/>
            </a:buClr>
            <a:buFont typeface="Wingdings" panose="05000000000000000000" pitchFamily="2" charset="2"/>
            <a:buChar char="Ø"/>
          </a:pP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「現金及び預金」 の額を確認し、十分な運転資金があるか確認しましょう。運転資金は最低でも毎月の維持管理費及び運営事務費の３ヶ月分程度は必要でしょう。</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171442" indent="-171442">
            <a:buClr>
              <a:srgbClr val="00CC99"/>
            </a:buClr>
            <a:buFont typeface="Wingdings" panose="05000000000000000000" pitchFamily="2" charset="2"/>
            <a:buChar char="l"/>
          </a:pP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171442" indent="-171442">
            <a:buClr>
              <a:srgbClr val="00CC99"/>
            </a:buClr>
            <a:buFont typeface="Wingdings" panose="05000000000000000000" pitchFamily="2" charset="2"/>
            <a:buChar char="l"/>
          </a:pPr>
          <a:r>
            <a:rPr lang="en-US" altLang="ja-JP" sz="1600" u="sng">
              <a:solidFill>
                <a:srgbClr val="0070C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u="sng">
              <a:solidFill>
                <a:srgbClr val="0070C0"/>
              </a:solidFill>
              <a:latin typeface="Meiryo UI" panose="020B0604030504040204" pitchFamily="50" charset="-128"/>
              <a:ea typeface="Meiryo UI" panose="020B0604030504040204" pitchFamily="50" charset="-128"/>
              <a:cs typeface="Meiryo UI" panose="020B0604030504040204" pitchFamily="50" charset="-128"/>
            </a:rPr>
            <a:t>チェックポイント④</a:t>
          </a:r>
          <a:r>
            <a:rPr lang="en-US" altLang="ja-JP" sz="1600" u="sng">
              <a:solidFill>
                <a:srgbClr val="0070C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　将来の支出のための積立資産は十分か？</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59982" lvl="1" indent="-171442">
            <a:buClr>
              <a:srgbClr val="00CC99"/>
            </a:buClr>
            <a:buFont typeface="Wingdings" panose="05000000000000000000" pitchFamily="2" charset="2"/>
            <a:buChar char="Ø"/>
          </a:pP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将来の支出ために積み立てている積立資産は十分か確認しましょう。</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59982" lvl="1" indent="-171442">
            <a:buClr>
              <a:srgbClr val="00CC99"/>
            </a:buClr>
            <a:buFont typeface="Wingdings" panose="05000000000000000000" pitchFamily="2" charset="2"/>
            <a:buChar char="Ø"/>
          </a:pP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「職員退職給付引当資産」 は、負債である 「退職給付引当金」 の金額に対応できるほど積立てができていますか？</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59982" lvl="1" indent="-171442">
            <a:buClr>
              <a:srgbClr val="00CC99"/>
            </a:buClr>
            <a:buFont typeface="Wingdings" panose="05000000000000000000" pitchFamily="2" charset="2"/>
            <a:buChar char="Ø"/>
          </a:pP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「施設更新積立資産」 は、土地改良施設の更新に向けて積立てができていますか？</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171442" indent="-171442">
            <a:buClr>
              <a:srgbClr val="00CC99"/>
            </a:buClr>
            <a:buFont typeface="Wingdings" panose="05000000000000000000" pitchFamily="2" charset="2"/>
            <a:buChar char="l"/>
          </a:pP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171442" indent="-171442">
            <a:buClr>
              <a:srgbClr val="00CC99"/>
            </a:buClr>
            <a:buFont typeface="Wingdings" panose="05000000000000000000" pitchFamily="2" charset="2"/>
            <a:buChar char="l"/>
          </a:pPr>
          <a:r>
            <a:rPr lang="en-US" altLang="ja-JP" sz="1600" u="sng">
              <a:solidFill>
                <a:srgbClr val="7030A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u="sng">
              <a:solidFill>
                <a:srgbClr val="7030A0"/>
              </a:solidFill>
              <a:latin typeface="Meiryo UI" panose="020B0604030504040204" pitchFamily="50" charset="-128"/>
              <a:ea typeface="Meiryo UI" panose="020B0604030504040204" pitchFamily="50" charset="-128"/>
              <a:cs typeface="Meiryo UI" panose="020B0604030504040204" pitchFamily="50" charset="-128"/>
            </a:rPr>
            <a:t>チェックポイント⑤</a:t>
          </a:r>
          <a:r>
            <a:rPr lang="en-US" altLang="ja-JP" sz="1600" u="sng">
              <a:solidFill>
                <a:srgbClr val="7030A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　未収債権は適正か？長期滞留はないか？</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59982" lvl="1" indent="-171442">
            <a:buClr>
              <a:srgbClr val="00CC99"/>
            </a:buClr>
            <a:buFont typeface="Wingdings" panose="05000000000000000000" pitchFamily="2" charset="2"/>
            <a:buChar char="Ø"/>
          </a:pP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流動資産の 「未収賦課金等」 「その他未収金」 、固定資産の 「長期未収賦課金等」 が多額に残っていませんか？賦課金や他目的使用料などはしっかり徴収できていますか？徴収すべき債権が徴収できていないと資金繰りが悪化します。</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171442" indent="-171442">
            <a:buClr>
              <a:srgbClr val="00CC99"/>
            </a:buClr>
            <a:buFont typeface="Wingdings" panose="05000000000000000000" pitchFamily="2" charset="2"/>
            <a:buChar char="l"/>
          </a:pP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171442" indent="-171442">
            <a:buClr>
              <a:srgbClr val="00CC99"/>
            </a:buClr>
            <a:buFont typeface="Wingdings" panose="05000000000000000000" pitchFamily="2" charset="2"/>
            <a:buChar char="l"/>
          </a:pPr>
          <a:r>
            <a:rPr lang="en-US" altLang="ja-JP" sz="160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チェックポイント⑥</a:t>
          </a:r>
          <a:r>
            <a:rPr lang="en-US" altLang="ja-JP" sz="160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　短期的な支払い能力はあるか？</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59982" lvl="1" indent="-171442">
            <a:buClr>
              <a:srgbClr val="00CC99"/>
            </a:buClr>
            <a:buFont typeface="Wingdings" panose="05000000000000000000" pitchFamily="2" charset="2"/>
            <a:buChar char="Ø"/>
          </a:pP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流動資産と流動負債を比較し、短期的な支払い能力があるか確認します。流動資産と流動負債の比率を 「流動比率」 といい、（流動資産）／（流動負債）で算出できます。理想は</a:t>
          </a:r>
          <a:r>
            <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200</a:t>
          </a: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％以上です。</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171442" indent="-171442">
            <a:buClr>
              <a:srgbClr val="00CC99"/>
            </a:buClr>
            <a:buFont typeface="Wingdings" panose="05000000000000000000" pitchFamily="2" charset="2"/>
            <a:buChar char="l"/>
          </a:pP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endParaRPr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35944</xdr:colOff>
      <xdr:row>48</xdr:row>
      <xdr:rowOff>17974</xdr:rowOff>
    </xdr:from>
    <xdr:to>
      <xdr:col>2</xdr:col>
      <xdr:colOff>53915</xdr:colOff>
      <xdr:row>49</xdr:row>
      <xdr:rowOff>2</xdr:rowOff>
    </xdr:to>
    <xdr:sp macro="" textlink="">
      <xdr:nvSpPr>
        <xdr:cNvPr id="5" name="正方形/長方形 4">
          <a:extLst>
            <a:ext uri="{FF2B5EF4-FFF2-40B4-BE49-F238E27FC236}">
              <a16:creationId xmlns:a16="http://schemas.microsoft.com/office/drawing/2014/main" id="{2879C180-A048-4AE1-96C9-1812215A572F}"/>
            </a:ext>
          </a:extLst>
        </xdr:cNvPr>
        <xdr:cNvSpPr/>
      </xdr:nvSpPr>
      <xdr:spPr>
        <a:xfrm>
          <a:off x="35944" y="8509601"/>
          <a:ext cx="4843372" cy="143774"/>
        </a:xfrm>
        <a:prstGeom prst="rect">
          <a:avLst/>
        </a:prstGeom>
        <a:noFill/>
        <a:ln w="190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44929</xdr:colOff>
      <xdr:row>57</xdr:row>
      <xdr:rowOff>17972</xdr:rowOff>
    </xdr:from>
    <xdr:to>
      <xdr:col>2</xdr:col>
      <xdr:colOff>62900</xdr:colOff>
      <xdr:row>58</xdr:row>
      <xdr:rowOff>1</xdr:rowOff>
    </xdr:to>
    <xdr:sp macro="" textlink="">
      <xdr:nvSpPr>
        <xdr:cNvPr id="10" name="正方形/長方形 9">
          <a:extLst>
            <a:ext uri="{FF2B5EF4-FFF2-40B4-BE49-F238E27FC236}">
              <a16:creationId xmlns:a16="http://schemas.microsoft.com/office/drawing/2014/main" id="{1A21ACD5-CB2E-4BAD-99FB-A26D00AC7697}"/>
            </a:ext>
          </a:extLst>
        </xdr:cNvPr>
        <xdr:cNvSpPr/>
      </xdr:nvSpPr>
      <xdr:spPr>
        <a:xfrm>
          <a:off x="44929" y="9965307"/>
          <a:ext cx="4843372" cy="143774"/>
        </a:xfrm>
        <a:prstGeom prst="rect">
          <a:avLst/>
        </a:prstGeom>
        <a:no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26958</xdr:colOff>
      <xdr:row>54</xdr:row>
      <xdr:rowOff>8985</xdr:rowOff>
    </xdr:from>
    <xdr:to>
      <xdr:col>2</xdr:col>
      <xdr:colOff>71887</xdr:colOff>
      <xdr:row>55</xdr:row>
      <xdr:rowOff>8986</xdr:rowOff>
    </xdr:to>
    <xdr:sp macro="" textlink="">
      <xdr:nvSpPr>
        <xdr:cNvPr id="11" name="正方形/長方形 10">
          <a:extLst>
            <a:ext uri="{FF2B5EF4-FFF2-40B4-BE49-F238E27FC236}">
              <a16:creationId xmlns:a16="http://schemas.microsoft.com/office/drawing/2014/main" id="{72060C91-902D-42D1-8568-3266AEAE16BA}"/>
            </a:ext>
          </a:extLst>
        </xdr:cNvPr>
        <xdr:cNvSpPr/>
      </xdr:nvSpPr>
      <xdr:spPr>
        <a:xfrm>
          <a:off x="26958" y="9471084"/>
          <a:ext cx="4870330" cy="161746"/>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35942</xdr:colOff>
      <xdr:row>3</xdr:row>
      <xdr:rowOff>44929</xdr:rowOff>
    </xdr:from>
    <xdr:to>
      <xdr:col>4</xdr:col>
      <xdr:colOff>44929</xdr:colOff>
      <xdr:row>66</xdr:row>
      <xdr:rowOff>53915</xdr:rowOff>
    </xdr:to>
    <xdr:sp macro="" textlink="">
      <xdr:nvSpPr>
        <xdr:cNvPr id="13" name="正方形/長方形 12">
          <a:extLst>
            <a:ext uri="{FF2B5EF4-FFF2-40B4-BE49-F238E27FC236}">
              <a16:creationId xmlns:a16="http://schemas.microsoft.com/office/drawing/2014/main" id="{8FA74734-4960-4CBC-8121-CAED442E99E1}"/>
            </a:ext>
          </a:extLst>
        </xdr:cNvPr>
        <xdr:cNvSpPr/>
      </xdr:nvSpPr>
      <xdr:spPr>
        <a:xfrm>
          <a:off x="4861343" y="943514"/>
          <a:ext cx="2399223" cy="10513443"/>
        </a:xfrm>
        <a:prstGeom prst="rect">
          <a:avLst/>
        </a:prstGeom>
        <a:noFill/>
        <a:ln w="190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57150</xdr:rowOff>
    </xdr:from>
    <xdr:to>
      <xdr:col>11</xdr:col>
      <xdr:colOff>295275</xdr:colOff>
      <xdr:row>46</xdr:row>
      <xdr:rowOff>57150</xdr:rowOff>
    </xdr:to>
    <xdr:sp macro="" textlink="">
      <xdr:nvSpPr>
        <xdr:cNvPr id="2" name="正方形/長方形 1">
          <a:extLst>
            <a:ext uri="{FF2B5EF4-FFF2-40B4-BE49-F238E27FC236}">
              <a16:creationId xmlns:a16="http://schemas.microsoft.com/office/drawing/2014/main" id="{EF973E6C-D954-4063-96E9-DDDDF1AAADF4}"/>
            </a:ext>
          </a:extLst>
        </xdr:cNvPr>
        <xdr:cNvSpPr/>
      </xdr:nvSpPr>
      <xdr:spPr>
        <a:xfrm>
          <a:off x="47625" y="57150"/>
          <a:ext cx="7791450" cy="10953750"/>
        </a:xfrm>
        <a:prstGeom prst="rect">
          <a:avLst/>
        </a:prstGeom>
        <a:solidFill>
          <a:schemeClr val="bg1"/>
        </a:solidFill>
        <a:ln>
          <a:solidFill>
            <a:srgbClr val="00CC99"/>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2800" b="1" u="sng">
              <a:solidFill>
                <a:srgbClr val="00CC99"/>
              </a:solidFill>
              <a:latin typeface="Meiryo UI" panose="020B0604030504040204" pitchFamily="50" charset="-128"/>
              <a:ea typeface="Meiryo UI" panose="020B0604030504040204" pitchFamily="50" charset="-128"/>
              <a:cs typeface="Meiryo UI" panose="020B0604030504040204" pitchFamily="50" charset="-128"/>
            </a:rPr>
            <a:t>正味財産増減計算書の分析</a:t>
          </a:r>
          <a:endParaRPr lang="en-US" altLang="ja-JP" sz="2800" b="1" u="sng">
            <a:solidFill>
              <a:srgbClr val="00CC99"/>
            </a:solidFill>
            <a:latin typeface="Meiryo UI" panose="020B0604030504040204" pitchFamily="50" charset="-128"/>
            <a:ea typeface="Meiryo UI" panose="020B0604030504040204" pitchFamily="50" charset="-128"/>
            <a:cs typeface="Meiryo UI" panose="020B0604030504040204" pitchFamily="50" charset="-128"/>
          </a:endParaRPr>
        </a:p>
        <a:p>
          <a:endParaRPr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171442" indent="-171442">
            <a:buClr>
              <a:srgbClr val="00CC99"/>
            </a:buClr>
            <a:buFont typeface="Wingdings" panose="05000000000000000000" pitchFamily="2" charset="2"/>
            <a:buChar char="l"/>
          </a:pPr>
          <a:r>
            <a:rPr lang="en-US" altLang="ja-JP" sz="1600" u="sng">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u="sng">
              <a:solidFill>
                <a:schemeClr val="tx1"/>
              </a:solidFill>
              <a:latin typeface="Meiryo UI" panose="020B0604030504040204" pitchFamily="50" charset="-128"/>
              <a:ea typeface="Meiryo UI" panose="020B0604030504040204" pitchFamily="50" charset="-128"/>
              <a:cs typeface="Meiryo UI" panose="020B0604030504040204" pitchFamily="50" charset="-128"/>
            </a:rPr>
            <a:t>チェックポイント①</a:t>
          </a:r>
          <a:r>
            <a:rPr lang="en-US" altLang="ja-JP" sz="1600" u="sng">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　収入（収益）と支出（費用）にどのようなものがあるか？</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59982" lvl="1" indent="-171442">
            <a:buClr>
              <a:srgbClr val="00CC99"/>
            </a:buClr>
            <a:buFont typeface="Wingdings" panose="05000000000000000000" pitchFamily="2" charset="2"/>
            <a:buChar char="Ø"/>
          </a:pP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まず正味財産増減計算書の収入（収益）と支出（費用）の科目を一通り確認し、土地改良区の収入（収益）と支出（費用）の内容を把握しましょう。</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59982" lvl="1" indent="-171442">
            <a:buClr>
              <a:srgbClr val="00CC99"/>
            </a:buClr>
            <a:buFont typeface="Wingdings" panose="05000000000000000000" pitchFamily="2" charset="2"/>
            <a:buChar char="Ø"/>
          </a:pP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171442" indent="-171442">
            <a:buClr>
              <a:srgbClr val="00CC99"/>
            </a:buClr>
            <a:buFont typeface="Wingdings" panose="05000000000000000000" pitchFamily="2" charset="2"/>
            <a:buChar char="l"/>
          </a:pPr>
          <a:r>
            <a:rPr lang="en-US" altLang="ja-JP" sz="1600" u="sng">
              <a:solidFill>
                <a:srgbClr val="00CC99"/>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u="sng">
              <a:solidFill>
                <a:srgbClr val="00CC99"/>
              </a:solidFill>
              <a:latin typeface="Meiryo UI" panose="020B0604030504040204" pitchFamily="50" charset="-128"/>
              <a:ea typeface="Meiryo UI" panose="020B0604030504040204" pitchFamily="50" charset="-128"/>
              <a:cs typeface="Meiryo UI" panose="020B0604030504040204" pitchFamily="50" charset="-128"/>
            </a:rPr>
            <a:t>チェックポイント②</a:t>
          </a:r>
          <a:r>
            <a:rPr lang="en-US" altLang="ja-JP" sz="1600" u="sng">
              <a:solidFill>
                <a:srgbClr val="00CC99"/>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　収・支（損益）がマイナスになっていないか？</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59982" lvl="1" indent="-171442">
            <a:buClr>
              <a:srgbClr val="00CC99"/>
            </a:buClr>
            <a:buFont typeface="Wingdings" panose="05000000000000000000" pitchFamily="2" charset="2"/>
            <a:buChar char="Ø"/>
          </a:pPr>
          <a:r>
            <a:rPr lang="ja-JP" altLang="en-US" sz="1600">
              <a:solidFill>
                <a:schemeClr val="tx1"/>
              </a:solidFill>
              <a:latin typeface="Meiryo UI" panose="020B0604030504040204" pitchFamily="50" charset="-128"/>
              <a:ea typeface="Meiryo UI" panose="020B0604030504040204" pitchFamily="50" charset="-128"/>
            </a:rPr>
            <a:t>「当期一般正味財産増減額」 を確認し、当期の事業活動の最終成果である「当期一般正味財産増減額」 がプラスになっているか確認しましょう。</a:t>
          </a:r>
          <a:endParaRPr lang="en-US" altLang="ja-JP" sz="1600">
            <a:solidFill>
              <a:schemeClr val="tx1"/>
            </a:solidFill>
            <a:latin typeface="Meiryo UI" panose="020B0604030504040204" pitchFamily="50" charset="-128"/>
            <a:ea typeface="Meiryo UI" panose="020B0604030504040204" pitchFamily="50" charset="-128"/>
          </a:endParaRPr>
        </a:p>
        <a:p>
          <a:pPr marL="359982" lvl="1" indent="-171442">
            <a:buClr>
              <a:srgbClr val="00CC99"/>
            </a:buClr>
            <a:buFont typeface="Wingdings" panose="05000000000000000000" pitchFamily="2" charset="2"/>
            <a:buChar char="l"/>
          </a:pPr>
          <a:endParaRPr lang="en-US" altLang="ja-JP" sz="1600">
            <a:solidFill>
              <a:schemeClr val="tx1"/>
            </a:solidFill>
            <a:latin typeface="Meiryo UI" panose="020B0604030504040204" pitchFamily="50" charset="-128"/>
            <a:ea typeface="Meiryo UI" panose="020B0604030504040204" pitchFamily="50" charset="-128"/>
          </a:endParaRPr>
        </a:p>
        <a:p>
          <a:pPr marL="171442" indent="-171442">
            <a:buClr>
              <a:srgbClr val="00CC99"/>
            </a:buClr>
            <a:buFont typeface="Wingdings" panose="05000000000000000000" pitchFamily="2" charset="2"/>
            <a:buChar char="l"/>
          </a:pPr>
          <a:r>
            <a:rPr lang="en-US" altLang="ja-JP" sz="1600" u="sng">
              <a:solidFill>
                <a:srgbClr val="00B0F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u="sng">
              <a:solidFill>
                <a:srgbClr val="00B0F0"/>
              </a:solidFill>
              <a:latin typeface="Meiryo UI" panose="020B0604030504040204" pitchFamily="50" charset="-128"/>
              <a:ea typeface="Meiryo UI" panose="020B0604030504040204" pitchFamily="50" charset="-128"/>
              <a:cs typeface="Meiryo UI" panose="020B0604030504040204" pitchFamily="50" charset="-128"/>
            </a:rPr>
            <a:t>チェックポイント③</a:t>
          </a:r>
          <a:r>
            <a:rPr lang="en-US" altLang="ja-JP" sz="1600" u="sng">
              <a:solidFill>
                <a:srgbClr val="00B0F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　経常活動の収・支（損益）がマイナスになっていないか？</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59982" lvl="1" indent="-171442">
            <a:buClr>
              <a:srgbClr val="00CC99"/>
            </a:buClr>
            <a:buFont typeface="Wingdings" panose="05000000000000000000" pitchFamily="2" charset="2"/>
            <a:buChar char="Ø"/>
          </a:pP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「当期経常増減額」 の確認し、通常の事業活動による結果がマイナスになっていないか確認しましょう。臨時の収入（収益）、支出（費用）を除いた状態で収・支（損益）がマイナスになっている状況が続く状態は、事業自体が成り立っていないということを意味します。</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59982" lvl="1" indent="-171442">
            <a:buClr>
              <a:srgbClr val="00CC99"/>
            </a:buClr>
            <a:buFont typeface="Wingdings" panose="05000000000000000000" pitchFamily="2" charset="2"/>
            <a:buChar char="Ø"/>
          </a:pP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171442" indent="-171442">
            <a:buClr>
              <a:srgbClr val="00CC99"/>
            </a:buClr>
            <a:buFont typeface="Wingdings" panose="05000000000000000000" pitchFamily="2" charset="2"/>
            <a:buChar char="l"/>
          </a:pPr>
          <a:r>
            <a:rPr lang="en-US" altLang="ja-JP" sz="1600" u="sng">
              <a:solidFill>
                <a:srgbClr val="0070C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u="sng">
              <a:solidFill>
                <a:srgbClr val="0070C0"/>
              </a:solidFill>
              <a:latin typeface="Meiryo UI" panose="020B0604030504040204" pitchFamily="50" charset="-128"/>
              <a:ea typeface="Meiryo UI" panose="020B0604030504040204" pitchFamily="50" charset="-128"/>
              <a:cs typeface="Meiryo UI" panose="020B0604030504040204" pitchFamily="50" charset="-128"/>
            </a:rPr>
            <a:t>チェックポイント④</a:t>
          </a:r>
          <a:r>
            <a:rPr lang="en-US" altLang="ja-JP" sz="1600" u="sng">
              <a:solidFill>
                <a:srgbClr val="0070C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　多額の不納欠損が発生していないか？</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59982" lvl="1" indent="-171442">
            <a:buClr>
              <a:srgbClr val="00CC99"/>
            </a:buClr>
            <a:buFont typeface="Wingdings" panose="05000000000000000000" pitchFamily="2" charset="2"/>
            <a:buChar char="Ø"/>
          </a:pP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経常外支出の 「不納欠損」 の額を確認し、多額の不納欠損が発生していないか確認しましょう。</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59982" lvl="1" indent="-171442">
            <a:buClr>
              <a:srgbClr val="00CC99"/>
            </a:buClr>
            <a:buFont typeface="Wingdings" panose="05000000000000000000" pitchFamily="2" charset="2"/>
            <a:buChar char="Ø"/>
          </a:pP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本来徴収すべきお金が徴収できないと、事業活動に支障が発生してしまいます。</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171442" indent="-171442">
            <a:buClr>
              <a:srgbClr val="00CC99"/>
            </a:buClr>
            <a:buFont typeface="Wingdings" panose="05000000000000000000" pitchFamily="2" charset="2"/>
            <a:buChar char="l"/>
          </a:pP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171442" indent="-171442">
            <a:buClr>
              <a:srgbClr val="00CC99"/>
            </a:buClr>
            <a:buFont typeface="Wingdings" panose="05000000000000000000" pitchFamily="2" charset="2"/>
            <a:buChar char="l"/>
          </a:pPr>
          <a:r>
            <a:rPr lang="en-US" altLang="ja-JP" sz="1600" u="sng">
              <a:solidFill>
                <a:srgbClr val="7030A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u="sng">
              <a:solidFill>
                <a:srgbClr val="7030A0"/>
              </a:solidFill>
              <a:latin typeface="Meiryo UI" panose="020B0604030504040204" pitchFamily="50" charset="-128"/>
              <a:ea typeface="Meiryo UI" panose="020B0604030504040204" pitchFamily="50" charset="-128"/>
              <a:cs typeface="Meiryo UI" panose="020B0604030504040204" pitchFamily="50" charset="-128"/>
            </a:rPr>
            <a:t>チェックポイント⑤</a:t>
          </a:r>
          <a:r>
            <a:rPr lang="en-US" altLang="ja-JP" sz="1600" u="sng">
              <a:solidFill>
                <a:srgbClr val="7030A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　前年度と比較し業績が下降していないか？</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59982" lvl="1" indent="-171442">
            <a:buClr>
              <a:srgbClr val="00CC99"/>
            </a:buClr>
            <a:buFont typeface="Wingdings" panose="05000000000000000000" pitchFamily="2" charset="2"/>
            <a:buChar char="Ø"/>
          </a:pP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正味</a:t>
          </a:r>
          <a:r>
            <a:rPr lang="ja-JP" altLang="en-US" sz="1600">
              <a:solidFill>
                <a:schemeClr val="tx1"/>
              </a:solidFill>
              <a:latin typeface="Meiryo UI" panose="020B0604030504040204" pitchFamily="50" charset="-128"/>
              <a:ea typeface="Meiryo UI" panose="020B0604030504040204" pitchFamily="50" charset="-128"/>
            </a:rPr>
            <a:t>財産</a:t>
          </a: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増減計算書の 「前年度」 、 「増減」 欄を活用し、各科目の業績の推移を把握しましょう。</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59982" lvl="1" indent="-171442">
            <a:buClr>
              <a:srgbClr val="00CC99"/>
            </a:buClr>
            <a:buFont typeface="Wingdings" panose="05000000000000000000" pitchFamily="2" charset="2"/>
            <a:buChar char="Ø"/>
          </a:pP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余力があれば、過去数年分の正味財産増減計算書の実績値を表計算ソフトなどで並べて比較することで、過去の業績の推移から今後の業績の予測がより現実味のあるものになります。また、２事業年度では大きな増減でなかったとしても、数年分を比較することにより業績の変化に気がつくかもしれません。</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endParaRPr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71886</xdr:colOff>
      <xdr:row>4</xdr:row>
      <xdr:rowOff>53915</xdr:rowOff>
    </xdr:from>
    <xdr:to>
      <xdr:col>7</xdr:col>
      <xdr:colOff>44929</xdr:colOff>
      <xdr:row>54</xdr:row>
      <xdr:rowOff>62901</xdr:rowOff>
    </xdr:to>
    <xdr:sp macro="" textlink="">
      <xdr:nvSpPr>
        <xdr:cNvPr id="5" name="正方形/長方形 4">
          <a:extLst>
            <a:ext uri="{FF2B5EF4-FFF2-40B4-BE49-F238E27FC236}">
              <a16:creationId xmlns:a16="http://schemas.microsoft.com/office/drawing/2014/main" id="{BBA75A2C-7775-4C43-85E5-E8FA8299A9AD}"/>
            </a:ext>
          </a:extLst>
        </xdr:cNvPr>
        <xdr:cNvSpPr/>
      </xdr:nvSpPr>
      <xdr:spPr>
        <a:xfrm>
          <a:off x="5912688" y="1222075"/>
          <a:ext cx="1734269" cy="9282383"/>
        </a:xfrm>
        <a:prstGeom prst="rect">
          <a:avLst/>
        </a:prstGeom>
        <a:noFill/>
        <a:ln w="190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44930</xdr:colOff>
      <xdr:row>26</xdr:row>
      <xdr:rowOff>17971</xdr:rowOff>
    </xdr:from>
    <xdr:to>
      <xdr:col>5</xdr:col>
      <xdr:colOff>53916</xdr:colOff>
      <xdr:row>27</xdr:row>
      <xdr:rowOff>0</xdr:rowOff>
    </xdr:to>
    <xdr:sp macro="" textlink="">
      <xdr:nvSpPr>
        <xdr:cNvPr id="6" name="正方形/長方形 5">
          <a:extLst>
            <a:ext uri="{FF2B5EF4-FFF2-40B4-BE49-F238E27FC236}">
              <a16:creationId xmlns:a16="http://schemas.microsoft.com/office/drawing/2014/main" id="{251027E8-9BEC-41A2-80FA-EDF3B190D819}"/>
            </a:ext>
          </a:extLst>
        </xdr:cNvPr>
        <xdr:cNvSpPr/>
      </xdr:nvSpPr>
      <xdr:spPr>
        <a:xfrm>
          <a:off x="44930" y="4906273"/>
          <a:ext cx="5849788" cy="143774"/>
        </a:xfrm>
        <a:prstGeom prst="rect">
          <a:avLst/>
        </a:prstGeom>
        <a:no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26957</xdr:colOff>
      <xdr:row>45</xdr:row>
      <xdr:rowOff>0</xdr:rowOff>
    </xdr:from>
    <xdr:to>
      <xdr:col>5</xdr:col>
      <xdr:colOff>62900</xdr:colOff>
      <xdr:row>46</xdr:row>
      <xdr:rowOff>350448</xdr:rowOff>
    </xdr:to>
    <xdr:sp macro="" textlink="">
      <xdr:nvSpPr>
        <xdr:cNvPr id="8" name="正方形/長方形 7">
          <a:extLst>
            <a:ext uri="{FF2B5EF4-FFF2-40B4-BE49-F238E27FC236}">
              <a16:creationId xmlns:a16="http://schemas.microsoft.com/office/drawing/2014/main" id="{C3D960C1-1166-479C-A032-95849D721E23}"/>
            </a:ext>
          </a:extLst>
        </xdr:cNvPr>
        <xdr:cNvSpPr/>
      </xdr:nvSpPr>
      <xdr:spPr>
        <a:xfrm>
          <a:off x="26957" y="8788160"/>
          <a:ext cx="5310636" cy="512194"/>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35942</xdr:colOff>
      <xdr:row>50</xdr:row>
      <xdr:rowOff>8985</xdr:rowOff>
    </xdr:from>
    <xdr:to>
      <xdr:col>5</xdr:col>
      <xdr:colOff>80871</xdr:colOff>
      <xdr:row>51</xdr:row>
      <xdr:rowOff>8985</xdr:rowOff>
    </xdr:to>
    <xdr:sp macro="" textlink="">
      <xdr:nvSpPr>
        <xdr:cNvPr id="9" name="正方形/長方形 8">
          <a:extLst>
            <a:ext uri="{FF2B5EF4-FFF2-40B4-BE49-F238E27FC236}">
              <a16:creationId xmlns:a16="http://schemas.microsoft.com/office/drawing/2014/main" id="{F18C658D-343E-4983-A63D-5C681485EA70}"/>
            </a:ext>
          </a:extLst>
        </xdr:cNvPr>
        <xdr:cNvSpPr/>
      </xdr:nvSpPr>
      <xdr:spPr>
        <a:xfrm>
          <a:off x="35942" y="10612287"/>
          <a:ext cx="5068019" cy="170731"/>
        </a:xfrm>
        <a:prstGeom prst="rect">
          <a:avLst/>
        </a:prstGeom>
        <a:no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38100</xdr:rowOff>
    </xdr:from>
    <xdr:to>
      <xdr:col>11</xdr:col>
      <xdr:colOff>333375</xdr:colOff>
      <xdr:row>48</xdr:row>
      <xdr:rowOff>219074</xdr:rowOff>
    </xdr:to>
    <xdr:sp macro="" textlink="">
      <xdr:nvSpPr>
        <xdr:cNvPr id="2" name="正方形/長方形 1">
          <a:extLst>
            <a:ext uri="{FF2B5EF4-FFF2-40B4-BE49-F238E27FC236}">
              <a16:creationId xmlns:a16="http://schemas.microsoft.com/office/drawing/2014/main" id="{3C521682-47B4-42C0-9B22-B431ECF7FE90}"/>
            </a:ext>
          </a:extLst>
        </xdr:cNvPr>
        <xdr:cNvSpPr/>
      </xdr:nvSpPr>
      <xdr:spPr>
        <a:xfrm>
          <a:off x="47625" y="38100"/>
          <a:ext cx="7924800" cy="11610974"/>
        </a:xfrm>
        <a:prstGeom prst="rect">
          <a:avLst/>
        </a:prstGeom>
        <a:solidFill>
          <a:schemeClr val="bg1"/>
        </a:solidFill>
        <a:ln>
          <a:solidFill>
            <a:srgbClr val="00CC99"/>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2800" b="1" u="sng">
              <a:solidFill>
                <a:srgbClr val="00CC99"/>
              </a:solidFill>
              <a:latin typeface="Meiryo UI" panose="020B0604030504040204" pitchFamily="50" charset="-128"/>
              <a:ea typeface="Meiryo UI" panose="020B0604030504040204" pitchFamily="50" charset="-128"/>
              <a:cs typeface="Meiryo UI" panose="020B0604030504040204" pitchFamily="50" charset="-128"/>
            </a:rPr>
            <a:t>収支決算書の分析</a:t>
          </a:r>
          <a:endParaRPr lang="en-US" altLang="ja-JP" sz="2800" b="1" u="sng">
            <a:solidFill>
              <a:srgbClr val="00CC99"/>
            </a:solidFill>
            <a:latin typeface="Meiryo UI" panose="020B0604030504040204" pitchFamily="50" charset="-128"/>
            <a:ea typeface="Meiryo UI" panose="020B0604030504040204" pitchFamily="50" charset="-128"/>
            <a:cs typeface="Meiryo UI" panose="020B0604030504040204" pitchFamily="50" charset="-128"/>
          </a:endParaRPr>
        </a:p>
        <a:p>
          <a:endParaRPr lang="en-US" altLang="ja-JP" sz="2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171442" indent="-171442">
            <a:buClr>
              <a:srgbClr val="00CC99"/>
            </a:buClr>
            <a:buFont typeface="Wingdings" panose="05000000000000000000" pitchFamily="2" charset="2"/>
            <a:buChar char="l"/>
          </a:pPr>
          <a:r>
            <a:rPr lang="en-US" altLang="ja-JP" sz="1600" u="sng">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u="sng">
              <a:solidFill>
                <a:schemeClr val="tx1"/>
              </a:solidFill>
              <a:latin typeface="Meiryo UI" panose="020B0604030504040204" pitchFamily="50" charset="-128"/>
              <a:ea typeface="Meiryo UI" panose="020B0604030504040204" pitchFamily="50" charset="-128"/>
              <a:cs typeface="Meiryo UI" panose="020B0604030504040204" pitchFamily="50" charset="-128"/>
            </a:rPr>
            <a:t>チェックポイント①</a:t>
          </a:r>
          <a:r>
            <a:rPr lang="en-US" altLang="ja-JP" sz="1600" u="sng">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　収入と支出にどのようなものがあるか？</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59982" lvl="1" indent="-171442">
            <a:buClr>
              <a:srgbClr val="00CC99"/>
            </a:buClr>
            <a:buFont typeface="Wingdings" panose="05000000000000000000" pitchFamily="2" charset="2"/>
            <a:buChar char="Ø"/>
          </a:pP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まず収支決算書の収入と支出の科目を一通り確認し、土地改良区の収入と支出の内容を把握しましょう。</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59982" lvl="1" indent="-171442">
            <a:buClr>
              <a:srgbClr val="00CC99"/>
            </a:buClr>
            <a:buFont typeface="Wingdings" panose="05000000000000000000" pitchFamily="2" charset="2"/>
            <a:buChar char="Ø"/>
          </a:pP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171442" indent="-171442">
            <a:buClr>
              <a:srgbClr val="00CC99"/>
            </a:buClr>
            <a:buFont typeface="Wingdings" panose="05000000000000000000" pitchFamily="2" charset="2"/>
            <a:buChar char="l"/>
          </a:pPr>
          <a:r>
            <a:rPr lang="en-US" altLang="ja-JP" sz="1600" u="sng">
              <a:solidFill>
                <a:srgbClr val="00CC99"/>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u="sng">
              <a:solidFill>
                <a:srgbClr val="00CC99"/>
              </a:solidFill>
              <a:latin typeface="Meiryo UI" panose="020B0604030504040204" pitchFamily="50" charset="-128"/>
              <a:ea typeface="Meiryo UI" panose="020B0604030504040204" pitchFamily="50" charset="-128"/>
              <a:cs typeface="Meiryo UI" panose="020B0604030504040204" pitchFamily="50" charset="-128"/>
            </a:rPr>
            <a:t>チェックポイント②</a:t>
          </a:r>
          <a:r>
            <a:rPr lang="en-US" altLang="ja-JP" sz="1600" u="sng">
              <a:solidFill>
                <a:srgbClr val="00CC99"/>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　当年度の収支がマイナスになっていないか？</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59982" lvl="1" indent="-171442">
            <a:buClr>
              <a:srgbClr val="00CC99"/>
            </a:buClr>
            <a:buFont typeface="Wingdings" panose="05000000000000000000" pitchFamily="2" charset="2"/>
            <a:buChar char="Ø"/>
          </a:pPr>
          <a:r>
            <a:rPr lang="ja-JP" altLang="en-US" sz="1600">
              <a:solidFill>
                <a:schemeClr val="tx1"/>
              </a:solidFill>
              <a:latin typeface="Meiryo UI" panose="020B0604030504040204" pitchFamily="50" charset="-128"/>
              <a:ea typeface="Meiryo UI" panose="020B0604030504040204" pitchFamily="50" charset="-128"/>
            </a:rPr>
            <a:t>「次年度繰越金」 から 「前年度繰越金」 を差し引き、当期の収支がプラスになっているか確認しましょう。</a:t>
          </a:r>
          <a:endParaRPr lang="en-US" altLang="ja-JP" sz="1600">
            <a:solidFill>
              <a:schemeClr val="tx1"/>
            </a:solidFill>
            <a:latin typeface="Meiryo UI" panose="020B0604030504040204" pitchFamily="50" charset="-128"/>
            <a:ea typeface="Meiryo UI" panose="020B0604030504040204" pitchFamily="50" charset="-128"/>
          </a:endParaRPr>
        </a:p>
        <a:p>
          <a:pPr marL="359982" lvl="1" indent="-171442">
            <a:buClr>
              <a:srgbClr val="00CC99"/>
            </a:buClr>
            <a:buFont typeface="Wingdings" panose="05000000000000000000" pitchFamily="2" charset="2"/>
            <a:buChar char="Ø"/>
          </a:pPr>
          <a:r>
            <a:rPr lang="ja-JP" altLang="en-US" sz="1600">
              <a:solidFill>
                <a:schemeClr val="tx1"/>
              </a:solidFill>
              <a:latin typeface="Meiryo UI" panose="020B0604030504040204" pitchFamily="50" charset="-128"/>
              <a:ea typeface="Meiryo UI" panose="020B0604030504040204" pitchFamily="50" charset="-128"/>
            </a:rPr>
            <a:t>単年度収支がマイナスになる状況が続くと、最終的には資金が枯渇し、事業が継続できなくなってしまいます。</a:t>
          </a:r>
          <a:endParaRPr lang="en-US" altLang="ja-JP" sz="1600">
            <a:solidFill>
              <a:schemeClr val="tx1"/>
            </a:solidFill>
            <a:latin typeface="Meiryo UI" panose="020B0604030504040204" pitchFamily="50" charset="-128"/>
            <a:ea typeface="Meiryo UI" panose="020B0604030504040204" pitchFamily="50" charset="-128"/>
          </a:endParaRPr>
        </a:p>
        <a:p>
          <a:pPr marL="359982" lvl="1" indent="-171442">
            <a:buClr>
              <a:srgbClr val="00CC99"/>
            </a:buClr>
            <a:buFont typeface="Wingdings" panose="05000000000000000000" pitchFamily="2" charset="2"/>
            <a:buChar char="l"/>
          </a:pPr>
          <a:endParaRPr lang="en-US" altLang="ja-JP" sz="1600">
            <a:solidFill>
              <a:schemeClr val="tx1"/>
            </a:solidFill>
            <a:latin typeface="Meiryo UI" panose="020B0604030504040204" pitchFamily="50" charset="-128"/>
            <a:ea typeface="Meiryo UI" panose="020B0604030504040204" pitchFamily="50" charset="-128"/>
          </a:endParaRPr>
        </a:p>
        <a:p>
          <a:pPr marL="171442" indent="-171442">
            <a:buClr>
              <a:srgbClr val="00CC99"/>
            </a:buClr>
            <a:buFont typeface="Wingdings" panose="05000000000000000000" pitchFamily="2" charset="2"/>
            <a:buChar char="l"/>
          </a:pPr>
          <a:r>
            <a:rPr lang="en-US" altLang="ja-JP" sz="1600" u="sng">
              <a:solidFill>
                <a:srgbClr val="00B0F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u="sng">
              <a:solidFill>
                <a:srgbClr val="00B0F0"/>
              </a:solidFill>
              <a:latin typeface="Meiryo UI" panose="020B0604030504040204" pitchFamily="50" charset="-128"/>
              <a:ea typeface="Meiryo UI" panose="020B0604030504040204" pitchFamily="50" charset="-128"/>
              <a:cs typeface="Meiryo UI" panose="020B0604030504040204" pitchFamily="50" charset="-128"/>
            </a:rPr>
            <a:t>チェックポイント③</a:t>
          </a:r>
          <a:r>
            <a:rPr lang="en-US" altLang="ja-JP" sz="1600" u="sng">
              <a:solidFill>
                <a:srgbClr val="00B0F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　予算額と決算額に大きな乖離がないか？</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59982" lvl="1" indent="-171442">
            <a:buClr>
              <a:srgbClr val="00CC99"/>
            </a:buClr>
            <a:buFont typeface="Wingdings" panose="05000000000000000000" pitchFamily="2" charset="2"/>
            <a:buChar char="Ø"/>
          </a:pP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「予算額」 と 「決算額」 に大きな乖離はありませんか？事業計画を数字に反映させた予算と、実績に乖離がある場合、計画に問題があった、努力が足りなかった、やむを得ない理由があったなど様々な原因が考えられますが、原因をしっかり確認し、次年度に活かすことが大切です。</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59982" lvl="1" indent="-171442">
            <a:buClr>
              <a:srgbClr val="00CC99"/>
            </a:buClr>
            <a:buFont typeface="Wingdings" panose="05000000000000000000" pitchFamily="2" charset="2"/>
            <a:buChar char="Ø"/>
          </a:pP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171442" indent="-171442">
            <a:buClr>
              <a:srgbClr val="00CC99"/>
            </a:buClr>
            <a:buFont typeface="Wingdings" panose="05000000000000000000" pitchFamily="2" charset="2"/>
            <a:buChar char="l"/>
          </a:pPr>
          <a:r>
            <a:rPr lang="en-US" altLang="ja-JP" sz="1600" u="sng">
              <a:solidFill>
                <a:srgbClr val="0070C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u="sng">
              <a:solidFill>
                <a:srgbClr val="0070C0"/>
              </a:solidFill>
              <a:latin typeface="Meiryo UI" panose="020B0604030504040204" pitchFamily="50" charset="-128"/>
              <a:ea typeface="Meiryo UI" panose="020B0604030504040204" pitchFamily="50" charset="-128"/>
              <a:cs typeface="Meiryo UI" panose="020B0604030504040204" pitchFamily="50" charset="-128"/>
            </a:rPr>
            <a:t>チェックポイント④</a:t>
          </a:r>
          <a:r>
            <a:rPr lang="en-US" altLang="ja-JP" sz="1600" u="sng">
              <a:solidFill>
                <a:srgbClr val="0070C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　積立は計画的にできているか？</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59982" lvl="1" indent="-171442">
            <a:buClr>
              <a:srgbClr val="00CC99"/>
            </a:buClr>
            <a:buFont typeface="Wingdings" panose="05000000000000000000" pitchFamily="2" charset="2"/>
            <a:buChar char="Ø"/>
          </a:pP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「特定資産積立支出」 の数字は、計画的に積み立てた結果となっていますか？「単に余ったから積み立てた」 、「足りなかったから積みたてられなかった」 では、長期的な運営ができないかもしれません。</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59982" lvl="1" indent="-171442">
            <a:buClr>
              <a:srgbClr val="00CC99"/>
            </a:buClr>
            <a:buFont typeface="Wingdings" panose="05000000000000000000" pitchFamily="2" charset="2"/>
            <a:buChar char="Ø"/>
          </a:pP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171442" indent="-171442">
            <a:buClr>
              <a:srgbClr val="00CC99"/>
            </a:buClr>
            <a:buFont typeface="Wingdings" panose="05000000000000000000" pitchFamily="2" charset="2"/>
            <a:buChar char="l"/>
          </a:pPr>
          <a:r>
            <a:rPr lang="en-US" altLang="ja-JP" sz="1600" u="sng">
              <a:solidFill>
                <a:srgbClr val="7030A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u="sng">
              <a:solidFill>
                <a:srgbClr val="7030A0"/>
              </a:solidFill>
              <a:latin typeface="Meiryo UI" panose="020B0604030504040204" pitchFamily="50" charset="-128"/>
              <a:ea typeface="Meiryo UI" panose="020B0604030504040204" pitchFamily="50" charset="-128"/>
              <a:cs typeface="Meiryo UI" panose="020B0604030504040204" pitchFamily="50" charset="-128"/>
            </a:rPr>
            <a:t>チェックポイント⑤</a:t>
          </a:r>
          <a:r>
            <a:rPr lang="en-US" altLang="ja-JP" sz="1600" u="sng">
              <a:solidFill>
                <a:srgbClr val="7030A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　次年度繰越金の額は十分か？</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59982" lvl="1" indent="-171442">
            <a:buClr>
              <a:srgbClr val="00CC99"/>
            </a:buClr>
            <a:buFont typeface="Wingdings" panose="05000000000000000000" pitchFamily="2" charset="2"/>
            <a:buChar char="Ø"/>
          </a:pP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翌年度の運営のための十分な運転資金があるか確認しましょう。運転資金は最低でも毎月の維持管理費及び運営事務費の３ヶ月分程度は必要でしょう。</a:t>
          </a: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59982" lvl="1" indent="-171442">
            <a:buClr>
              <a:srgbClr val="00CC99"/>
            </a:buClr>
            <a:buFont typeface="Wingdings" panose="05000000000000000000" pitchFamily="2" charset="2"/>
            <a:buChar char="Ø"/>
          </a:pPr>
          <a:r>
            <a:rPr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見かけ上、次年度繰越金が十分でも、「積立資産」 を取り崩した結果として運転資金が十分になっている状況では、最終的には土地改良区全体として資金が枯渇し、事業が継続できなくなってしまいます。</a:t>
          </a:r>
        </a:p>
        <a:p>
          <a:pPr marL="171442" indent="-171442">
            <a:buClr>
              <a:srgbClr val="00CC99"/>
            </a:buClr>
            <a:buFont typeface="Wingdings" panose="05000000000000000000" pitchFamily="2" charset="2"/>
            <a:buChar char="l"/>
          </a:pPr>
          <a:endParaRPr lang="en-US" altLang="ja-JP" sz="16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endParaRPr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50417-6129-4D6A-B7D6-0F8E86D67C27}">
  <sheetPr>
    <pageSetUpPr fitToPage="1"/>
  </sheetPr>
  <dimension ref="A1:J39"/>
  <sheetViews>
    <sheetView tabSelected="1" topLeftCell="A7" zoomScale="106" zoomScaleNormal="106" workbookViewId="0">
      <selection activeCell="F24" sqref="F24"/>
    </sheetView>
  </sheetViews>
  <sheetFormatPr defaultRowHeight="13.5" x14ac:dyDescent="0.4"/>
  <cols>
    <col min="1" max="1" width="29.375" style="42" customWidth="1"/>
    <col min="2" max="2" width="14.5" style="42" customWidth="1"/>
    <col min="3" max="3" width="29.375" style="42" customWidth="1"/>
    <col min="4" max="4" width="16.5" style="42" customWidth="1"/>
    <col min="5" max="5" width="6.5" style="42" customWidth="1"/>
    <col min="6" max="6" width="28.5" style="42" customWidth="1"/>
    <col min="7" max="7" width="15.25" style="42" customWidth="1"/>
    <col min="8" max="9" width="16.5" style="42" customWidth="1"/>
    <col min="10" max="10" width="15.25" style="42" customWidth="1"/>
    <col min="11" max="11" width="4.125" style="42" customWidth="1"/>
    <col min="12" max="16384" width="9" style="42"/>
  </cols>
  <sheetData>
    <row r="1" spans="1:10" s="65" customFormat="1" ht="24.75" customHeight="1" x14ac:dyDescent="0.4">
      <c r="A1" s="66" t="s">
        <v>197</v>
      </c>
    </row>
    <row r="2" spans="1:10" s="65" customFormat="1" ht="33" customHeight="1" x14ac:dyDescent="0.4">
      <c r="A2" s="66" t="s">
        <v>198</v>
      </c>
    </row>
    <row r="3" spans="1:10" s="63" customFormat="1" ht="15" customHeight="1" x14ac:dyDescent="0.4">
      <c r="A3" s="64"/>
    </row>
    <row r="4" spans="1:10" s="33" customFormat="1" ht="25.5" customHeight="1" x14ac:dyDescent="0.4">
      <c r="A4" s="46" t="s">
        <v>6</v>
      </c>
      <c r="B4" s="46"/>
      <c r="C4" s="46"/>
      <c r="D4" s="46"/>
      <c r="F4" s="82" t="s">
        <v>214</v>
      </c>
    </row>
    <row r="5" spans="1:10" s="34" customFormat="1" ht="21" customHeight="1" x14ac:dyDescent="0.4">
      <c r="A5" s="45" t="s">
        <v>10</v>
      </c>
      <c r="B5" s="45"/>
      <c r="C5" s="45"/>
      <c r="D5" s="45"/>
      <c r="F5" s="82" t="s">
        <v>215</v>
      </c>
    </row>
    <row r="6" spans="1:10" s="34" customFormat="1" x14ac:dyDescent="0.4">
      <c r="A6" s="34" t="s">
        <v>0</v>
      </c>
      <c r="D6" s="35" t="s">
        <v>9</v>
      </c>
    </row>
    <row r="7" spans="1:10" s="38" customFormat="1" ht="28.5" customHeight="1" x14ac:dyDescent="0.4">
      <c r="A7" s="36" t="s">
        <v>8</v>
      </c>
      <c r="B7" s="36" t="s">
        <v>134</v>
      </c>
      <c r="C7" s="37" t="s">
        <v>8</v>
      </c>
      <c r="D7" s="37" t="s">
        <v>134</v>
      </c>
      <c r="F7" s="37" t="s">
        <v>8</v>
      </c>
      <c r="G7" s="37" t="s">
        <v>135</v>
      </c>
      <c r="H7" s="43" t="s">
        <v>136</v>
      </c>
      <c r="I7" s="43" t="s">
        <v>137</v>
      </c>
      <c r="J7" s="43" t="s">
        <v>138</v>
      </c>
    </row>
    <row r="8" spans="1:10" s="34" customFormat="1" ht="18" customHeight="1" x14ac:dyDescent="0.4">
      <c r="A8" s="39" t="s">
        <v>3</v>
      </c>
      <c r="B8" s="39"/>
      <c r="C8" s="73" t="s">
        <v>4</v>
      </c>
      <c r="D8" s="73"/>
      <c r="F8" s="41" t="s">
        <v>185</v>
      </c>
      <c r="G8" s="61"/>
      <c r="H8" s="86"/>
      <c r="I8" s="86"/>
      <c r="J8" s="86"/>
    </row>
    <row r="9" spans="1:10" s="34" customFormat="1" ht="18" customHeight="1" x14ac:dyDescent="0.4">
      <c r="A9" s="39" t="s">
        <v>139</v>
      </c>
      <c r="B9" s="39"/>
      <c r="C9" s="73" t="s">
        <v>167</v>
      </c>
      <c r="D9" s="73"/>
      <c r="F9" s="44" t="s">
        <v>225</v>
      </c>
      <c r="G9" s="61">
        <v>21577580</v>
      </c>
      <c r="H9" s="87"/>
      <c r="I9" s="59" t="s">
        <v>204</v>
      </c>
      <c r="J9" s="87"/>
    </row>
    <row r="10" spans="1:10" s="34" customFormat="1" ht="18" customHeight="1" x14ac:dyDescent="0.4">
      <c r="A10" s="39" t="s">
        <v>140</v>
      </c>
      <c r="B10" s="39">
        <v>45051011</v>
      </c>
      <c r="C10" s="73" t="s">
        <v>168</v>
      </c>
      <c r="D10" s="73">
        <v>28306668</v>
      </c>
      <c r="F10" s="37" t="s">
        <v>186</v>
      </c>
      <c r="G10" s="61">
        <f>G9</f>
        <v>21577580</v>
      </c>
      <c r="H10" s="62" t="s">
        <v>196</v>
      </c>
      <c r="I10" s="70" t="s">
        <v>216</v>
      </c>
      <c r="J10" s="62" t="s">
        <v>196</v>
      </c>
    </row>
    <row r="11" spans="1:10" s="34" customFormat="1" ht="18" customHeight="1" x14ac:dyDescent="0.4">
      <c r="A11" s="39" t="s">
        <v>141</v>
      </c>
      <c r="B11" s="39">
        <v>296650</v>
      </c>
      <c r="C11" s="73" t="s">
        <v>169</v>
      </c>
      <c r="D11" s="73">
        <v>408572</v>
      </c>
      <c r="F11" s="44" t="s">
        <v>187</v>
      </c>
      <c r="G11" s="61"/>
      <c r="H11" s="86"/>
      <c r="I11" s="86"/>
      <c r="J11" s="86"/>
    </row>
    <row r="12" spans="1:10" s="34" customFormat="1" ht="18" customHeight="1" x14ac:dyDescent="0.4">
      <c r="A12" s="39" t="s">
        <v>142</v>
      </c>
      <c r="B12" s="39">
        <v>11384071</v>
      </c>
      <c r="C12" s="73" t="s">
        <v>199</v>
      </c>
      <c r="D12" s="73">
        <v>1480000</v>
      </c>
      <c r="F12" s="44" t="s">
        <v>188</v>
      </c>
      <c r="G12" s="61">
        <v>1556457646</v>
      </c>
      <c r="H12" s="58" t="s">
        <v>205</v>
      </c>
      <c r="I12" s="58" t="s">
        <v>206</v>
      </c>
      <c r="J12" s="88"/>
    </row>
    <row r="13" spans="1:10" s="34" customFormat="1" ht="18" customHeight="1" x14ac:dyDescent="0.4">
      <c r="A13" s="39" t="s">
        <v>143</v>
      </c>
      <c r="B13" s="39">
        <v>73481395</v>
      </c>
      <c r="C13" s="73" t="s">
        <v>200</v>
      </c>
      <c r="D13" s="73">
        <v>12345000</v>
      </c>
      <c r="F13" s="44" t="s">
        <v>189</v>
      </c>
      <c r="G13" s="61">
        <v>8687</v>
      </c>
      <c r="H13" s="88"/>
      <c r="I13" s="58" t="s">
        <v>207</v>
      </c>
      <c r="J13" s="88"/>
    </row>
    <row r="14" spans="1:10" s="34" customFormat="1" ht="18" customHeight="1" x14ac:dyDescent="0.4">
      <c r="A14" s="39" t="s">
        <v>144</v>
      </c>
      <c r="B14" s="39">
        <f>SUM(B10:B13)</f>
        <v>130213127</v>
      </c>
      <c r="C14" s="73" t="s">
        <v>170</v>
      </c>
      <c r="D14" s="73">
        <v>1872000</v>
      </c>
      <c r="F14" s="44" t="s">
        <v>190</v>
      </c>
      <c r="G14" s="61">
        <v>247049697</v>
      </c>
      <c r="H14" s="88"/>
      <c r="I14" s="58" t="s">
        <v>208</v>
      </c>
      <c r="J14" s="88"/>
    </row>
    <row r="15" spans="1:10" s="34" customFormat="1" ht="18" customHeight="1" x14ac:dyDescent="0.4">
      <c r="A15" s="39" t="s">
        <v>145</v>
      </c>
      <c r="B15" s="39"/>
      <c r="C15" s="73" t="s">
        <v>201</v>
      </c>
      <c r="D15" s="73">
        <v>513400</v>
      </c>
      <c r="F15" s="44" t="s">
        <v>191</v>
      </c>
      <c r="G15" s="61">
        <v>62875335</v>
      </c>
      <c r="H15" s="88"/>
      <c r="I15" s="58" t="s">
        <v>209</v>
      </c>
      <c r="J15" s="58" t="s">
        <v>213</v>
      </c>
    </row>
    <row r="16" spans="1:10" s="34" customFormat="1" ht="18" customHeight="1" x14ac:dyDescent="0.4">
      <c r="A16" s="71" t="s">
        <v>146</v>
      </c>
      <c r="B16" s="71"/>
      <c r="C16" s="73" t="s">
        <v>133</v>
      </c>
      <c r="D16" s="73">
        <f>SUM(D10:D15)</f>
        <v>44925640</v>
      </c>
      <c r="F16" s="41" t="s">
        <v>192</v>
      </c>
      <c r="G16" s="61">
        <v>68010593</v>
      </c>
      <c r="H16" s="88"/>
      <c r="I16" s="58" t="s">
        <v>210</v>
      </c>
      <c r="J16" s="40"/>
    </row>
    <row r="17" spans="1:10" s="34" customFormat="1" ht="18" customHeight="1" x14ac:dyDescent="0.4">
      <c r="A17" s="71" t="s">
        <v>222</v>
      </c>
      <c r="B17" s="71">
        <v>21577580</v>
      </c>
      <c r="C17" s="73" t="s">
        <v>171</v>
      </c>
      <c r="D17" s="73"/>
      <c r="F17" s="44" t="s">
        <v>193</v>
      </c>
      <c r="G17" s="61">
        <v>3307633</v>
      </c>
      <c r="H17" s="87"/>
      <c r="I17" s="59" t="s">
        <v>211</v>
      </c>
      <c r="J17" s="87"/>
    </row>
    <row r="18" spans="1:10" s="34" customFormat="1" ht="18" customHeight="1" x14ac:dyDescent="0.4">
      <c r="A18" s="72" t="s">
        <v>147</v>
      </c>
      <c r="B18" s="72">
        <f>SUM(B17)</f>
        <v>21577580</v>
      </c>
      <c r="C18" s="73" t="s">
        <v>172</v>
      </c>
      <c r="D18" s="73">
        <v>277805253</v>
      </c>
      <c r="F18" s="37" t="s">
        <v>194</v>
      </c>
      <c r="G18" s="61">
        <f>SUM(G12:G17)</f>
        <v>1937709591</v>
      </c>
      <c r="H18" s="62" t="s">
        <v>218</v>
      </c>
      <c r="I18" s="70" t="s">
        <v>217</v>
      </c>
      <c r="J18" s="61" t="s">
        <v>212</v>
      </c>
    </row>
    <row r="19" spans="1:10" s="34" customFormat="1" ht="18" customHeight="1" x14ac:dyDescent="0.4">
      <c r="A19" s="71" t="s">
        <v>148</v>
      </c>
      <c r="B19" s="71"/>
      <c r="C19" s="73" t="s">
        <v>173</v>
      </c>
      <c r="D19" s="73">
        <v>2202000</v>
      </c>
      <c r="F19" s="37" t="s">
        <v>195</v>
      </c>
      <c r="G19" s="61">
        <f>SUM(G10+G18)</f>
        <v>1959287171</v>
      </c>
      <c r="H19" s="62" t="s">
        <v>205</v>
      </c>
      <c r="I19" s="68" t="s">
        <v>226</v>
      </c>
      <c r="J19" s="62" t="s">
        <v>212</v>
      </c>
    </row>
    <row r="20" spans="1:10" s="34" customFormat="1" ht="18" customHeight="1" x14ac:dyDescent="0.4">
      <c r="A20" s="71" t="s">
        <v>149</v>
      </c>
      <c r="B20" s="71">
        <v>1556457646</v>
      </c>
      <c r="C20" s="73" t="s">
        <v>174</v>
      </c>
      <c r="D20" s="73">
        <v>56083443</v>
      </c>
      <c r="H20" s="69"/>
      <c r="I20" s="69"/>
      <c r="J20" s="69"/>
    </row>
    <row r="21" spans="1:10" s="34" customFormat="1" ht="18" customHeight="1" x14ac:dyDescent="0.4">
      <c r="A21" s="71" t="s">
        <v>150</v>
      </c>
      <c r="B21" s="71">
        <v>8687</v>
      </c>
      <c r="C21" s="73" t="s">
        <v>175</v>
      </c>
      <c r="D21" s="73">
        <f>SUM(D18:D20)</f>
        <v>336090696</v>
      </c>
    </row>
    <row r="22" spans="1:10" s="34" customFormat="1" ht="18" customHeight="1" x14ac:dyDescent="0.4">
      <c r="A22" s="71" t="s">
        <v>151</v>
      </c>
      <c r="B22" s="71">
        <v>247049697</v>
      </c>
      <c r="C22" s="74" t="s">
        <v>184</v>
      </c>
      <c r="D22" s="73">
        <f>SUM(D16,D21)</f>
        <v>381016336</v>
      </c>
    </row>
    <row r="23" spans="1:10" s="34" customFormat="1" ht="18" customHeight="1" x14ac:dyDescent="0.4">
      <c r="A23" s="71" t="s">
        <v>152</v>
      </c>
      <c r="B23" s="71">
        <v>62875335</v>
      </c>
      <c r="C23" s="75"/>
      <c r="D23" s="75"/>
    </row>
    <row r="24" spans="1:10" s="34" customFormat="1" ht="18" customHeight="1" x14ac:dyDescent="0.4">
      <c r="A24" s="71" t="s">
        <v>153</v>
      </c>
      <c r="B24" s="71">
        <v>68010593</v>
      </c>
      <c r="C24" s="76" t="s">
        <v>5</v>
      </c>
      <c r="D24" s="76"/>
    </row>
    <row r="25" spans="1:10" s="34" customFormat="1" ht="18" customHeight="1" x14ac:dyDescent="0.4">
      <c r="A25" s="71" t="s">
        <v>154</v>
      </c>
      <c r="B25" s="71">
        <v>3307633</v>
      </c>
      <c r="C25" s="73" t="s">
        <v>176</v>
      </c>
      <c r="D25" s="73"/>
    </row>
    <row r="26" spans="1:10" s="34" customFormat="1" ht="18" customHeight="1" x14ac:dyDescent="0.4">
      <c r="A26" s="71" t="s">
        <v>155</v>
      </c>
      <c r="B26" s="72">
        <f>SUM(B20:B25)</f>
        <v>1937709591</v>
      </c>
      <c r="C26" s="73" t="s">
        <v>178</v>
      </c>
      <c r="D26" s="77">
        <v>1312261883</v>
      </c>
    </row>
    <row r="27" spans="1:10" s="34" customFormat="1" ht="18" customHeight="1" x14ac:dyDescent="0.4">
      <c r="A27" s="39" t="s">
        <v>156</v>
      </c>
      <c r="B27" s="40"/>
      <c r="C27" s="73" t="s">
        <v>177</v>
      </c>
      <c r="D27" s="77">
        <f>D26</f>
        <v>1312261883</v>
      </c>
    </row>
    <row r="28" spans="1:10" s="34" customFormat="1" ht="18" customHeight="1" x14ac:dyDescent="0.4">
      <c r="A28" s="39" t="s">
        <v>157</v>
      </c>
      <c r="B28" s="40">
        <v>1766759</v>
      </c>
      <c r="C28" s="84" t="s">
        <v>179</v>
      </c>
      <c r="D28" s="78" t="s">
        <v>196</v>
      </c>
    </row>
    <row r="29" spans="1:10" s="34" customFormat="1" ht="18" customHeight="1" x14ac:dyDescent="0.4">
      <c r="A29" s="39" t="s">
        <v>158</v>
      </c>
      <c r="B29" s="40">
        <v>3821165</v>
      </c>
      <c r="C29" s="84" t="s">
        <v>180</v>
      </c>
      <c r="D29" s="85" t="s">
        <v>219</v>
      </c>
    </row>
    <row r="30" spans="1:10" s="34" customFormat="1" ht="18" customHeight="1" x14ac:dyDescent="0.4">
      <c r="A30" s="39" t="s">
        <v>159</v>
      </c>
      <c r="B30" s="40">
        <v>2196568</v>
      </c>
      <c r="C30" s="79"/>
      <c r="D30" s="77"/>
    </row>
    <row r="31" spans="1:10" s="34" customFormat="1" ht="18" customHeight="1" x14ac:dyDescent="0.4">
      <c r="A31" s="39" t="s">
        <v>160</v>
      </c>
      <c r="B31" s="40">
        <v>72000</v>
      </c>
      <c r="C31" s="80" t="s">
        <v>181</v>
      </c>
      <c r="D31" s="77"/>
    </row>
    <row r="32" spans="1:10" s="34" customFormat="1" ht="18" customHeight="1" x14ac:dyDescent="0.4">
      <c r="A32" s="39" t="s">
        <v>161</v>
      </c>
      <c r="B32" s="40">
        <v>4446000</v>
      </c>
      <c r="C32" s="80" t="s">
        <v>202</v>
      </c>
      <c r="D32" s="77">
        <f>D35-D27</f>
        <v>414770726</v>
      </c>
    </row>
    <row r="33" spans="1:4" s="34" customFormat="1" ht="18" customHeight="1" x14ac:dyDescent="0.4">
      <c r="A33" s="39" t="s">
        <v>162</v>
      </c>
      <c r="B33" s="40">
        <v>307590</v>
      </c>
      <c r="C33" s="84" t="s">
        <v>182</v>
      </c>
      <c r="D33" s="83" t="s">
        <v>221</v>
      </c>
    </row>
    <row r="34" spans="1:4" s="34" customFormat="1" ht="18" customHeight="1" x14ac:dyDescent="0.4">
      <c r="A34" s="39" t="s">
        <v>163</v>
      </c>
      <c r="B34" s="40">
        <v>2439000</v>
      </c>
      <c r="C34" s="84" t="s">
        <v>180</v>
      </c>
      <c r="D34" s="78" t="s">
        <v>220</v>
      </c>
    </row>
    <row r="35" spans="1:4" s="34" customFormat="1" ht="18" customHeight="1" x14ac:dyDescent="0.4">
      <c r="A35" s="39" t="s">
        <v>164</v>
      </c>
      <c r="B35" s="40">
        <v>3527564</v>
      </c>
      <c r="C35" s="74" t="s">
        <v>183</v>
      </c>
      <c r="D35" s="77">
        <f>SUM(B39-D22)</f>
        <v>1727032609</v>
      </c>
    </row>
    <row r="36" spans="1:4" s="34" customFormat="1" ht="18" customHeight="1" x14ac:dyDescent="0.4">
      <c r="A36" s="39" t="s">
        <v>165</v>
      </c>
      <c r="B36" s="11">
        <v>-27999</v>
      </c>
      <c r="C36" s="73"/>
      <c r="D36" s="81"/>
    </row>
    <row r="37" spans="1:4" s="34" customFormat="1" ht="18" customHeight="1" x14ac:dyDescent="0.4">
      <c r="A37" s="39" t="s">
        <v>223</v>
      </c>
      <c r="B37" s="40">
        <f>SUM(B28:B36)</f>
        <v>18548647</v>
      </c>
      <c r="C37" s="73"/>
      <c r="D37" s="81"/>
    </row>
    <row r="38" spans="1:4" s="34" customFormat="1" ht="18" customHeight="1" x14ac:dyDescent="0.4">
      <c r="A38" s="39" t="s">
        <v>224</v>
      </c>
      <c r="B38" s="60">
        <f>SUM(B18,B26,B37)</f>
        <v>1977835818</v>
      </c>
      <c r="C38" s="60"/>
      <c r="D38" s="67"/>
    </row>
    <row r="39" spans="1:4" s="34" customFormat="1" ht="18" customHeight="1" x14ac:dyDescent="0.4">
      <c r="A39" s="37" t="s">
        <v>166</v>
      </c>
      <c r="B39" s="41">
        <f>SUM(B14,B38,)</f>
        <v>2108048945</v>
      </c>
      <c r="C39" s="37" t="s">
        <v>203</v>
      </c>
      <c r="D39" s="41">
        <f>SUM(D22+D35)</f>
        <v>2108048945</v>
      </c>
    </row>
  </sheetData>
  <mergeCells count="2">
    <mergeCell ref="A5:D5"/>
    <mergeCell ref="A4:D4"/>
  </mergeCells>
  <phoneticPr fontId="1"/>
  <pageMargins left="0.47" right="0.2" top="0.73" bottom="0.44" header="0.3" footer="0.3"/>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9D420-54B0-4B96-AF13-4FE5B3543D30}">
  <dimension ref="A1"/>
  <sheetViews>
    <sheetView workbookViewId="0">
      <selection activeCell="N7" sqref="N7"/>
    </sheetView>
  </sheetViews>
  <sheetFormatPr defaultRowHeight="18.75" x14ac:dyDescent="0.4"/>
  <cols>
    <col min="11" max="11" width="8.875" customWidth="1"/>
  </cols>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B7699-B570-48A0-8AD0-ECB2E5D77AB4}">
  <sheetPr>
    <pageSetUpPr fitToPage="1"/>
  </sheetPr>
  <dimension ref="A1:D66"/>
  <sheetViews>
    <sheetView topLeftCell="A40" zoomScale="106" zoomScaleNormal="106" workbookViewId="0">
      <selection activeCell="A62" sqref="A62"/>
    </sheetView>
  </sheetViews>
  <sheetFormatPr defaultRowHeight="13.5" x14ac:dyDescent="0.4"/>
  <cols>
    <col min="1" max="1" width="47.625" style="1" customWidth="1"/>
    <col min="2" max="4" width="15.625" style="1" customWidth="1"/>
    <col min="5" max="5" width="9.5" style="1" customWidth="1"/>
    <col min="6" max="16384" width="9" style="1"/>
  </cols>
  <sheetData>
    <row r="1" spans="1:4" s="3" customFormat="1" ht="31.5" customHeight="1" x14ac:dyDescent="0.4">
      <c r="A1" s="3" t="s">
        <v>72</v>
      </c>
    </row>
    <row r="3" spans="1:4" s="4" customFormat="1" ht="25.5" customHeight="1" x14ac:dyDescent="0.4">
      <c r="A3" s="47" t="s">
        <v>11</v>
      </c>
      <c r="B3" s="47"/>
      <c r="C3" s="47"/>
      <c r="D3" s="47"/>
    </row>
    <row r="4" spans="1:4" s="2" customFormat="1" ht="21" customHeight="1" x14ac:dyDescent="0.15">
      <c r="A4" s="48" t="s">
        <v>74</v>
      </c>
      <c r="B4" s="48"/>
      <c r="C4" s="49" t="s">
        <v>73</v>
      </c>
      <c r="D4" s="50"/>
    </row>
    <row r="5" spans="1:4" s="2" customFormat="1" x14ac:dyDescent="0.4">
      <c r="A5" s="2" t="s">
        <v>0</v>
      </c>
      <c r="D5" s="5" t="s">
        <v>9</v>
      </c>
    </row>
    <row r="6" spans="1:4" s="9" customFormat="1" ht="28.5" customHeight="1" x14ac:dyDescent="0.4">
      <c r="A6" s="6" t="s">
        <v>8</v>
      </c>
      <c r="B6" s="6" t="s">
        <v>1</v>
      </c>
      <c r="C6" s="7" t="s">
        <v>2</v>
      </c>
      <c r="D6" s="8" t="s">
        <v>7</v>
      </c>
    </row>
    <row r="7" spans="1:4" s="2" customFormat="1" ht="12.95" customHeight="1" x14ac:dyDescent="0.4">
      <c r="A7" s="10" t="s">
        <v>12</v>
      </c>
      <c r="B7" s="10"/>
      <c r="C7" s="11"/>
      <c r="D7" s="12"/>
    </row>
    <row r="8" spans="1:4" s="2" customFormat="1" ht="12.95" customHeight="1" x14ac:dyDescent="0.4">
      <c r="A8" s="10" t="s">
        <v>13</v>
      </c>
      <c r="B8" s="10"/>
      <c r="C8" s="11"/>
      <c r="D8" s="12"/>
    </row>
    <row r="9" spans="1:4" s="2" customFormat="1" ht="12.95" customHeight="1" x14ac:dyDescent="0.4">
      <c r="A9" s="10" t="s">
        <v>14</v>
      </c>
      <c r="B9" s="10"/>
      <c r="C9" s="11"/>
      <c r="D9" s="12"/>
    </row>
    <row r="10" spans="1:4" s="2" customFormat="1" ht="12.95" customHeight="1" x14ac:dyDescent="0.4">
      <c r="A10" s="10" t="s">
        <v>20</v>
      </c>
      <c r="B10" s="10"/>
      <c r="C10" s="11"/>
      <c r="D10" s="12"/>
    </row>
    <row r="11" spans="1:4" s="2" customFormat="1" ht="12.95" customHeight="1" x14ac:dyDescent="0.4">
      <c r="A11" s="10" t="s">
        <v>21</v>
      </c>
      <c r="B11" s="10">
        <v>10000000</v>
      </c>
      <c r="C11" s="11">
        <v>9000000</v>
      </c>
      <c r="D11" s="12">
        <f>SUM(B11-C11)</f>
        <v>1000000</v>
      </c>
    </row>
    <row r="12" spans="1:4" s="2" customFormat="1" ht="12.95" customHeight="1" x14ac:dyDescent="0.4">
      <c r="A12" s="10" t="s">
        <v>22</v>
      </c>
      <c r="B12" s="10">
        <v>2000000</v>
      </c>
      <c r="C12" s="11">
        <v>1500000</v>
      </c>
      <c r="D12" s="12">
        <f t="shared" ref="D12:D66" si="0">SUM(B12-C12)</f>
        <v>500000</v>
      </c>
    </row>
    <row r="13" spans="1:4" s="2" customFormat="1" ht="12.95" customHeight="1" x14ac:dyDescent="0.4">
      <c r="A13" s="10" t="s">
        <v>23</v>
      </c>
      <c r="B13" s="10"/>
      <c r="C13" s="11"/>
      <c r="D13" s="12"/>
    </row>
    <row r="14" spans="1:4" s="2" customFormat="1" ht="12.95" customHeight="1" x14ac:dyDescent="0.4">
      <c r="A14" s="10" t="s">
        <v>24</v>
      </c>
      <c r="B14" s="10">
        <v>500000</v>
      </c>
      <c r="C14" s="11">
        <v>500000</v>
      </c>
      <c r="D14" s="12">
        <f t="shared" si="0"/>
        <v>0</v>
      </c>
    </row>
    <row r="15" spans="1:4" s="2" customFormat="1" ht="12.95" customHeight="1" x14ac:dyDescent="0.4">
      <c r="A15" s="10" t="s">
        <v>25</v>
      </c>
      <c r="B15" s="10"/>
      <c r="C15" s="11"/>
      <c r="D15" s="12"/>
    </row>
    <row r="16" spans="1:4" s="2" customFormat="1" ht="12.95" customHeight="1" x14ac:dyDescent="0.4">
      <c r="A16" s="10" t="s">
        <v>26</v>
      </c>
      <c r="B16" s="10">
        <v>1000</v>
      </c>
      <c r="C16" s="11">
        <v>1000</v>
      </c>
      <c r="D16" s="12">
        <f t="shared" si="0"/>
        <v>0</v>
      </c>
    </row>
    <row r="17" spans="1:4" s="2" customFormat="1" ht="12.95" customHeight="1" x14ac:dyDescent="0.4">
      <c r="A17" s="10" t="s">
        <v>27</v>
      </c>
      <c r="B17" s="10"/>
      <c r="C17" s="11"/>
      <c r="D17" s="12"/>
    </row>
    <row r="18" spans="1:4" s="2" customFormat="1" ht="12.95" customHeight="1" x14ac:dyDescent="0.4">
      <c r="A18" s="10" t="s">
        <v>28</v>
      </c>
      <c r="B18" s="10">
        <v>10000000</v>
      </c>
      <c r="C18" s="11">
        <v>10000000</v>
      </c>
      <c r="D18" s="12">
        <f t="shared" si="0"/>
        <v>0</v>
      </c>
    </row>
    <row r="19" spans="1:4" s="2" customFormat="1" ht="12.95" customHeight="1" x14ac:dyDescent="0.4">
      <c r="A19" s="10" t="s">
        <v>29</v>
      </c>
      <c r="B19" s="10">
        <v>15000000</v>
      </c>
      <c r="C19" s="11">
        <v>14000000</v>
      </c>
      <c r="D19" s="12">
        <f t="shared" si="0"/>
        <v>1000000</v>
      </c>
    </row>
    <row r="20" spans="1:4" s="2" customFormat="1" ht="12.95" customHeight="1" x14ac:dyDescent="0.4">
      <c r="A20" s="10" t="s">
        <v>30</v>
      </c>
      <c r="B20" s="10"/>
      <c r="C20" s="11"/>
      <c r="D20" s="12"/>
    </row>
    <row r="21" spans="1:4" s="2" customFormat="1" ht="12.95" customHeight="1" x14ac:dyDescent="0.4">
      <c r="A21" s="10" t="s">
        <v>31</v>
      </c>
      <c r="B21" s="10">
        <v>3600000</v>
      </c>
      <c r="C21" s="11">
        <v>0</v>
      </c>
      <c r="D21" s="12">
        <f t="shared" si="0"/>
        <v>3600000</v>
      </c>
    </row>
    <row r="22" spans="1:4" s="2" customFormat="1" ht="12.95" customHeight="1" x14ac:dyDescent="0.4">
      <c r="A22" s="10" t="s">
        <v>32</v>
      </c>
      <c r="B22" s="10"/>
      <c r="C22" s="11"/>
      <c r="D22" s="12"/>
    </row>
    <row r="23" spans="1:4" s="2" customFormat="1" ht="12.95" customHeight="1" x14ac:dyDescent="0.4">
      <c r="A23" s="10" t="s">
        <v>33</v>
      </c>
      <c r="B23" s="10">
        <v>8000000</v>
      </c>
      <c r="C23" s="11">
        <v>7500000</v>
      </c>
      <c r="D23" s="12">
        <f t="shared" si="0"/>
        <v>500000</v>
      </c>
    </row>
    <row r="24" spans="1:4" s="2" customFormat="1" ht="12.95" customHeight="1" x14ac:dyDescent="0.4">
      <c r="A24" s="10" t="s">
        <v>34</v>
      </c>
      <c r="B24" s="10"/>
      <c r="C24" s="11"/>
      <c r="D24" s="12"/>
    </row>
    <row r="25" spans="1:4" s="2" customFormat="1" ht="12.95" customHeight="1" x14ac:dyDescent="0.4">
      <c r="A25" s="10" t="s">
        <v>35</v>
      </c>
      <c r="B25" s="10">
        <v>3187500</v>
      </c>
      <c r="C25" s="11">
        <v>3187500</v>
      </c>
      <c r="D25" s="12">
        <f t="shared" si="0"/>
        <v>0</v>
      </c>
    </row>
    <row r="26" spans="1:4" s="2" customFormat="1" ht="12.95" customHeight="1" x14ac:dyDescent="0.4">
      <c r="A26" s="10" t="s">
        <v>36</v>
      </c>
      <c r="B26" s="10"/>
      <c r="C26" s="11"/>
      <c r="D26" s="12"/>
    </row>
    <row r="27" spans="1:4" s="2" customFormat="1" ht="12.95" customHeight="1" x14ac:dyDescent="0.4">
      <c r="A27" s="10" t="s">
        <v>37</v>
      </c>
      <c r="B27" s="10">
        <v>1000</v>
      </c>
      <c r="C27" s="11">
        <v>1000</v>
      </c>
      <c r="D27" s="12">
        <f t="shared" si="0"/>
        <v>0</v>
      </c>
    </row>
    <row r="28" spans="1:4" s="2" customFormat="1" ht="12.95" customHeight="1" x14ac:dyDescent="0.4">
      <c r="A28" s="10" t="s">
        <v>16</v>
      </c>
      <c r="B28" s="13">
        <f>SUM(B11:B27)</f>
        <v>52289500</v>
      </c>
      <c r="C28" s="14">
        <f>SUM(C11:C27)</f>
        <v>45689500</v>
      </c>
      <c r="D28" s="15">
        <f t="shared" si="0"/>
        <v>6600000</v>
      </c>
    </row>
    <row r="29" spans="1:4" s="2" customFormat="1" ht="12.95" customHeight="1" x14ac:dyDescent="0.4">
      <c r="A29" s="10" t="s">
        <v>15</v>
      </c>
      <c r="B29" s="10"/>
      <c r="C29" s="11"/>
      <c r="D29" s="12"/>
    </row>
    <row r="30" spans="1:4" s="2" customFormat="1" ht="12.95" customHeight="1" x14ac:dyDescent="0.4">
      <c r="A30" s="10" t="s">
        <v>38</v>
      </c>
      <c r="B30" s="10"/>
      <c r="C30" s="11"/>
      <c r="D30" s="12"/>
    </row>
    <row r="31" spans="1:4" s="2" customFormat="1" ht="12.95" customHeight="1" x14ac:dyDescent="0.4">
      <c r="A31" s="10" t="s">
        <v>39</v>
      </c>
      <c r="B31" s="10">
        <v>10000000</v>
      </c>
      <c r="C31" s="11">
        <v>9000000</v>
      </c>
      <c r="D31" s="12">
        <f t="shared" si="0"/>
        <v>1000000</v>
      </c>
    </row>
    <row r="32" spans="1:4" s="2" customFormat="1" ht="12.95" customHeight="1" x14ac:dyDescent="0.4">
      <c r="A32" s="10" t="s">
        <v>40</v>
      </c>
      <c r="B32" s="10">
        <v>6000000</v>
      </c>
      <c r="C32" s="11">
        <v>0</v>
      </c>
      <c r="D32" s="12">
        <f t="shared" si="0"/>
        <v>6000000</v>
      </c>
    </row>
    <row r="33" spans="1:4" s="2" customFormat="1" ht="12.95" customHeight="1" x14ac:dyDescent="0.4">
      <c r="A33" s="10" t="s">
        <v>41</v>
      </c>
      <c r="B33" s="10">
        <v>5000000</v>
      </c>
      <c r="C33" s="11">
        <v>4000000</v>
      </c>
      <c r="D33" s="12">
        <f t="shared" si="0"/>
        <v>1000000</v>
      </c>
    </row>
    <row r="34" spans="1:4" s="2" customFormat="1" ht="12.95" customHeight="1" x14ac:dyDescent="0.4">
      <c r="A34" s="10" t="s">
        <v>42</v>
      </c>
      <c r="B34" s="10"/>
      <c r="C34" s="11"/>
      <c r="D34" s="12"/>
    </row>
    <row r="35" spans="1:4" s="2" customFormat="1" ht="12.95" customHeight="1" x14ac:dyDescent="0.4">
      <c r="A35" s="10" t="s">
        <v>43</v>
      </c>
      <c r="B35" s="10">
        <v>4000000</v>
      </c>
      <c r="C35" s="11">
        <v>4000000</v>
      </c>
      <c r="D35" s="12">
        <f t="shared" si="0"/>
        <v>0</v>
      </c>
    </row>
    <row r="36" spans="1:4" s="2" customFormat="1" ht="12.95" customHeight="1" x14ac:dyDescent="0.4">
      <c r="A36" s="10" t="s">
        <v>44</v>
      </c>
      <c r="B36" s="10">
        <v>1560000</v>
      </c>
      <c r="C36" s="11">
        <v>1560000</v>
      </c>
      <c r="D36" s="12">
        <f t="shared" si="0"/>
        <v>0</v>
      </c>
    </row>
    <row r="37" spans="1:4" s="2" customFormat="1" ht="12.95" customHeight="1" x14ac:dyDescent="0.4">
      <c r="A37" s="10" t="s">
        <v>45</v>
      </c>
      <c r="B37" s="10"/>
      <c r="C37" s="11"/>
      <c r="D37" s="12"/>
    </row>
    <row r="38" spans="1:4" s="2" customFormat="1" ht="12.95" customHeight="1" x14ac:dyDescent="0.4">
      <c r="A38" s="10" t="s">
        <v>46</v>
      </c>
      <c r="B38" s="10">
        <v>5000000</v>
      </c>
      <c r="C38" s="11">
        <v>5000000</v>
      </c>
      <c r="D38" s="12">
        <f t="shared" si="0"/>
        <v>0</v>
      </c>
    </row>
    <row r="39" spans="1:4" s="2" customFormat="1" ht="12.95" customHeight="1" x14ac:dyDescent="0.4">
      <c r="A39" s="10" t="s">
        <v>47</v>
      </c>
      <c r="B39" s="10">
        <v>1340000</v>
      </c>
      <c r="C39" s="11">
        <v>1300000</v>
      </c>
      <c r="D39" s="12">
        <f t="shared" si="0"/>
        <v>40000</v>
      </c>
    </row>
    <row r="40" spans="1:4" s="2" customFormat="1" ht="12.95" customHeight="1" x14ac:dyDescent="0.4">
      <c r="A40" s="10" t="s">
        <v>48</v>
      </c>
      <c r="B40" s="10">
        <v>6000000</v>
      </c>
      <c r="C40" s="11">
        <v>6000000</v>
      </c>
      <c r="D40" s="12">
        <f t="shared" si="0"/>
        <v>0</v>
      </c>
    </row>
    <row r="41" spans="1:4" s="2" customFormat="1" ht="12.95" customHeight="1" x14ac:dyDescent="0.4">
      <c r="A41" s="10" t="s">
        <v>49</v>
      </c>
      <c r="B41" s="10">
        <v>4200000</v>
      </c>
      <c r="C41" s="11">
        <v>4200000</v>
      </c>
      <c r="D41" s="12">
        <f t="shared" si="0"/>
        <v>0</v>
      </c>
    </row>
    <row r="42" spans="1:4" s="2" customFormat="1" ht="12.95" customHeight="1" x14ac:dyDescent="0.4">
      <c r="A42" s="10" t="s">
        <v>50</v>
      </c>
      <c r="B42" s="10">
        <v>700000</v>
      </c>
      <c r="C42" s="11">
        <v>700000</v>
      </c>
      <c r="D42" s="12">
        <f t="shared" si="0"/>
        <v>0</v>
      </c>
    </row>
    <row r="43" spans="1:4" s="2" customFormat="1" ht="12.95" customHeight="1" x14ac:dyDescent="0.4">
      <c r="A43" s="10" t="s">
        <v>51</v>
      </c>
      <c r="B43" s="10">
        <v>337500</v>
      </c>
      <c r="C43" s="11">
        <v>337500</v>
      </c>
      <c r="D43" s="12">
        <f t="shared" si="0"/>
        <v>0</v>
      </c>
    </row>
    <row r="44" spans="1:4" s="2" customFormat="1" ht="12.95" customHeight="1" x14ac:dyDescent="0.4">
      <c r="A44" s="10" t="s">
        <v>52</v>
      </c>
      <c r="B44" s="10"/>
      <c r="C44" s="11"/>
      <c r="D44" s="12"/>
    </row>
    <row r="45" spans="1:4" s="2" customFormat="1" ht="12.95" customHeight="1" x14ac:dyDescent="0.4">
      <c r="A45" s="10" t="s">
        <v>53</v>
      </c>
      <c r="B45" s="10">
        <v>3000000</v>
      </c>
      <c r="C45" s="11">
        <v>3000000</v>
      </c>
      <c r="D45" s="12">
        <f t="shared" si="0"/>
        <v>0</v>
      </c>
    </row>
    <row r="46" spans="1:4" s="2" customFormat="1" ht="12.95" customHeight="1" x14ac:dyDescent="0.4">
      <c r="A46" s="10" t="s">
        <v>54</v>
      </c>
      <c r="B46" s="10"/>
      <c r="C46" s="11"/>
      <c r="D46" s="12"/>
    </row>
    <row r="47" spans="1:4" s="2" customFormat="1" ht="12.95" customHeight="1" x14ac:dyDescent="0.4">
      <c r="A47" s="10" t="s">
        <v>55</v>
      </c>
      <c r="B47" s="10">
        <v>700000</v>
      </c>
      <c r="C47" s="11">
        <v>800000</v>
      </c>
      <c r="D47" s="12">
        <f t="shared" si="0"/>
        <v>-100000</v>
      </c>
    </row>
    <row r="48" spans="1:4" s="2" customFormat="1" ht="12.95" customHeight="1" x14ac:dyDescent="0.4">
      <c r="A48" s="10" t="s">
        <v>68</v>
      </c>
      <c r="B48" s="13">
        <f>SUM(B31:B38,B40,B45:B47)</f>
        <v>41260000</v>
      </c>
      <c r="C48" s="14">
        <f>SUM(C31:C38,C40,C45:C47)</f>
        <v>33360000</v>
      </c>
      <c r="D48" s="15">
        <f t="shared" si="0"/>
        <v>7900000</v>
      </c>
    </row>
    <row r="49" spans="1:4" s="2" customFormat="1" ht="12.95" customHeight="1" x14ac:dyDescent="0.4">
      <c r="A49" s="10" t="s">
        <v>69</v>
      </c>
      <c r="B49" s="14">
        <f>SUM(B28-B48)</f>
        <v>11029500</v>
      </c>
      <c r="C49" s="14">
        <f>SUM(C28-C48)</f>
        <v>12329500</v>
      </c>
      <c r="D49" s="15">
        <f t="shared" si="0"/>
        <v>-1300000</v>
      </c>
    </row>
    <row r="50" spans="1:4" s="2" customFormat="1" ht="12.95" customHeight="1" x14ac:dyDescent="0.4">
      <c r="A50" s="10" t="s">
        <v>17</v>
      </c>
      <c r="B50" s="10"/>
      <c r="C50" s="11"/>
      <c r="D50" s="12"/>
    </row>
    <row r="51" spans="1:4" s="2" customFormat="1" ht="12.95" customHeight="1" x14ac:dyDescent="0.4">
      <c r="A51" s="10" t="s">
        <v>18</v>
      </c>
      <c r="B51" s="10"/>
      <c r="C51" s="11"/>
      <c r="D51" s="12"/>
    </row>
    <row r="52" spans="1:4" s="2" customFormat="1" ht="12.95" customHeight="1" x14ac:dyDescent="0.4">
      <c r="A52" s="10" t="s">
        <v>58</v>
      </c>
      <c r="B52" s="13">
        <v>0</v>
      </c>
      <c r="C52" s="14">
        <v>0</v>
      </c>
      <c r="D52" s="15">
        <f t="shared" si="0"/>
        <v>0</v>
      </c>
    </row>
    <row r="53" spans="1:4" s="2" customFormat="1" ht="12.95" customHeight="1" x14ac:dyDescent="0.4">
      <c r="A53" s="10" t="s">
        <v>19</v>
      </c>
      <c r="B53" s="10"/>
      <c r="C53" s="11"/>
      <c r="D53" s="12"/>
    </row>
    <row r="54" spans="1:4" s="2" customFormat="1" ht="12.95" customHeight="1" x14ac:dyDescent="0.4">
      <c r="A54" s="10" t="s">
        <v>56</v>
      </c>
      <c r="B54" s="10"/>
      <c r="C54" s="11"/>
      <c r="D54" s="12"/>
    </row>
    <row r="55" spans="1:4" s="2" customFormat="1" ht="12.95" customHeight="1" x14ac:dyDescent="0.4">
      <c r="A55" s="10" t="s">
        <v>71</v>
      </c>
      <c r="B55" s="10">
        <v>10000</v>
      </c>
      <c r="C55" s="11">
        <v>0</v>
      </c>
      <c r="D55" s="12">
        <f t="shared" si="0"/>
        <v>10000</v>
      </c>
    </row>
    <row r="56" spans="1:4" s="2" customFormat="1" ht="12.95" customHeight="1" x14ac:dyDescent="0.4">
      <c r="A56" s="10" t="s">
        <v>57</v>
      </c>
      <c r="B56" s="13">
        <f>SUM(B55)</f>
        <v>10000</v>
      </c>
      <c r="C56" s="14">
        <f>SUM(C55)</f>
        <v>0</v>
      </c>
      <c r="D56" s="15">
        <f t="shared" si="0"/>
        <v>10000</v>
      </c>
    </row>
    <row r="57" spans="1:4" s="2" customFormat="1" ht="12.95" customHeight="1" x14ac:dyDescent="0.4">
      <c r="A57" s="10" t="s">
        <v>61</v>
      </c>
      <c r="B57" s="13">
        <f>SUM(B56)</f>
        <v>10000</v>
      </c>
      <c r="C57" s="14">
        <f>SUM(C56)</f>
        <v>0</v>
      </c>
      <c r="D57" s="15">
        <f t="shared" si="0"/>
        <v>10000</v>
      </c>
    </row>
    <row r="58" spans="1:4" s="2" customFormat="1" ht="12.95" customHeight="1" x14ac:dyDescent="0.4">
      <c r="A58" s="10" t="s">
        <v>70</v>
      </c>
      <c r="B58" s="13">
        <f>SUM(B49-B57)</f>
        <v>11019500</v>
      </c>
      <c r="C58" s="14">
        <f>SUM(C49-C57)</f>
        <v>12329500</v>
      </c>
      <c r="D58" s="15">
        <f t="shared" si="0"/>
        <v>-1310000</v>
      </c>
    </row>
    <row r="59" spans="1:4" s="2" customFormat="1" ht="12.95" customHeight="1" x14ac:dyDescent="0.4">
      <c r="A59" s="10" t="s">
        <v>62</v>
      </c>
      <c r="B59" s="13">
        <v>126468500</v>
      </c>
      <c r="C59" s="14">
        <v>114139000</v>
      </c>
      <c r="D59" s="15">
        <f t="shared" si="0"/>
        <v>12329500</v>
      </c>
    </row>
    <row r="60" spans="1:4" s="2" customFormat="1" ht="12.95" customHeight="1" x14ac:dyDescent="0.4">
      <c r="A60" s="10" t="s">
        <v>63</v>
      </c>
      <c r="B60" s="13">
        <f>SUM(B58:B59)</f>
        <v>137488000</v>
      </c>
      <c r="C60" s="14">
        <f>SUM(C58:C59)</f>
        <v>126468500</v>
      </c>
      <c r="D60" s="15">
        <f t="shared" si="0"/>
        <v>11019500</v>
      </c>
    </row>
    <row r="61" spans="1:4" s="2" customFormat="1" ht="12.95" customHeight="1" x14ac:dyDescent="0.4">
      <c r="A61" s="10" t="s">
        <v>59</v>
      </c>
      <c r="B61" s="17"/>
      <c r="C61" s="18"/>
      <c r="D61" s="19"/>
    </row>
    <row r="62" spans="1:4" s="2" customFormat="1" ht="12.95" customHeight="1" x14ac:dyDescent="0.4">
      <c r="A62" s="10" t="s">
        <v>64</v>
      </c>
      <c r="B62" s="17">
        <v>-3187500</v>
      </c>
      <c r="C62" s="18">
        <v>-3187500</v>
      </c>
      <c r="D62" s="19">
        <f t="shared" si="0"/>
        <v>0</v>
      </c>
    </row>
    <row r="63" spans="1:4" s="2" customFormat="1" ht="12.95" customHeight="1" x14ac:dyDescent="0.4">
      <c r="A63" s="10" t="s">
        <v>65</v>
      </c>
      <c r="B63" s="13">
        <v>-3187500</v>
      </c>
      <c r="C63" s="14">
        <v>-3187500</v>
      </c>
      <c r="D63" s="15">
        <f t="shared" si="0"/>
        <v>0</v>
      </c>
    </row>
    <row r="64" spans="1:4" s="2" customFormat="1" ht="12.95" customHeight="1" x14ac:dyDescent="0.4">
      <c r="A64" s="10" t="s">
        <v>66</v>
      </c>
      <c r="B64" s="17">
        <v>21250000</v>
      </c>
      <c r="C64" s="18">
        <v>24437500</v>
      </c>
      <c r="D64" s="19">
        <f t="shared" si="0"/>
        <v>-3187500</v>
      </c>
    </row>
    <row r="65" spans="1:4" s="2" customFormat="1" ht="12.95" customHeight="1" x14ac:dyDescent="0.4">
      <c r="A65" s="10" t="s">
        <v>67</v>
      </c>
      <c r="B65" s="17">
        <f>SUM(B63:B64)</f>
        <v>18062500</v>
      </c>
      <c r="C65" s="18">
        <f>SUM(C63:C64)</f>
        <v>21250000</v>
      </c>
      <c r="D65" s="19">
        <f t="shared" si="0"/>
        <v>-3187500</v>
      </c>
    </row>
    <row r="66" spans="1:4" s="2" customFormat="1" ht="12.95" customHeight="1" x14ac:dyDescent="0.4">
      <c r="A66" s="16" t="s">
        <v>60</v>
      </c>
      <c r="B66" s="13">
        <f>SUM(B60,B65)</f>
        <v>155550500</v>
      </c>
      <c r="C66" s="14">
        <f>SUM(C60,C65)</f>
        <v>147718500</v>
      </c>
      <c r="D66" s="15">
        <f t="shared" si="0"/>
        <v>7832000</v>
      </c>
    </row>
  </sheetData>
  <mergeCells count="3">
    <mergeCell ref="A3:D3"/>
    <mergeCell ref="A4:B4"/>
    <mergeCell ref="C4:D4"/>
  </mergeCells>
  <phoneticPr fontId="1"/>
  <pageMargins left="0.7" right="0.16" top="0.5" bottom="0.26" header="0.3" footer="0.16"/>
  <pageSetup paperSize="9" scale="8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6432D-D1E7-4731-B6B3-F654DB24E8CD}">
  <dimension ref="A1"/>
  <sheetViews>
    <sheetView workbookViewId="0">
      <selection sqref="A1:XFD1048576"/>
    </sheetView>
  </sheetViews>
  <sheetFormatPr defaultRowHeight="18.75" x14ac:dyDescent="0.4"/>
  <sheetData/>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92B04-DF4F-453A-9808-0AA7A5543067}">
  <sheetPr>
    <pageSetUpPr fitToPage="1"/>
  </sheetPr>
  <dimension ref="A1:H54"/>
  <sheetViews>
    <sheetView topLeftCell="A25" zoomScale="106" zoomScaleNormal="106" workbookViewId="0">
      <selection activeCell="B57" sqref="B57"/>
    </sheetView>
  </sheetViews>
  <sheetFormatPr defaultRowHeight="13.5" x14ac:dyDescent="0.4"/>
  <cols>
    <col min="1" max="1" width="4.875" style="1" customWidth="1"/>
    <col min="2" max="2" width="26.75" style="1" customWidth="1"/>
    <col min="3" max="3" width="11" style="1" customWidth="1"/>
    <col min="4" max="5" width="11.625" style="1" customWidth="1"/>
    <col min="6" max="7" width="10.625" style="1" customWidth="1"/>
    <col min="8" max="8" width="8.625" style="1" customWidth="1"/>
    <col min="9" max="16384" width="9" style="1"/>
  </cols>
  <sheetData>
    <row r="1" spans="1:8" s="3" customFormat="1" ht="31.5" customHeight="1" x14ac:dyDescent="0.4">
      <c r="A1" s="3" t="s">
        <v>75</v>
      </c>
    </row>
    <row r="3" spans="1:8" s="4" customFormat="1" ht="25.5" customHeight="1" x14ac:dyDescent="0.4">
      <c r="B3" s="47" t="s">
        <v>76</v>
      </c>
      <c r="C3" s="47"/>
      <c r="D3" s="47"/>
      <c r="E3" s="47"/>
      <c r="F3" s="47"/>
      <c r="G3" s="47"/>
    </row>
    <row r="4" spans="1:8" s="2" customFormat="1" ht="21" customHeight="1" x14ac:dyDescent="0.15">
      <c r="B4" s="48"/>
      <c r="C4" s="48"/>
      <c r="D4" s="48"/>
      <c r="E4" s="49"/>
      <c r="F4" s="49"/>
      <c r="G4" s="50"/>
    </row>
    <row r="5" spans="1:8" s="2" customFormat="1" ht="21" customHeight="1" x14ac:dyDescent="0.15">
      <c r="B5" s="22" t="s">
        <v>0</v>
      </c>
      <c r="C5" s="20"/>
      <c r="D5" s="20"/>
      <c r="E5" s="21"/>
      <c r="F5" s="57" t="s">
        <v>123</v>
      </c>
      <c r="G5" s="49"/>
    </row>
    <row r="6" spans="1:8" s="2" customFormat="1" x14ac:dyDescent="0.4">
      <c r="B6" s="2" t="s">
        <v>102</v>
      </c>
      <c r="G6" s="5"/>
      <c r="H6" s="5" t="s">
        <v>9</v>
      </c>
    </row>
    <row r="7" spans="1:8" s="9" customFormat="1" ht="20.25" customHeight="1" x14ac:dyDescent="0.4">
      <c r="B7" s="53" t="s">
        <v>8</v>
      </c>
      <c r="C7" s="28"/>
      <c r="D7" s="53" t="s">
        <v>77</v>
      </c>
      <c r="E7" s="53" t="s">
        <v>78</v>
      </c>
      <c r="F7" s="55" t="s">
        <v>81</v>
      </c>
      <c r="G7" s="56"/>
      <c r="H7" s="53" t="s">
        <v>82</v>
      </c>
    </row>
    <row r="8" spans="1:8" s="9" customFormat="1" ht="20.25" customHeight="1" x14ac:dyDescent="0.4">
      <c r="B8" s="54"/>
      <c r="C8" s="29"/>
      <c r="D8" s="54"/>
      <c r="E8" s="54"/>
      <c r="F8" s="30" t="s">
        <v>79</v>
      </c>
      <c r="G8" s="31" t="s">
        <v>80</v>
      </c>
      <c r="H8" s="54"/>
    </row>
    <row r="9" spans="1:8" s="2" customFormat="1" ht="14.1" customHeight="1" x14ac:dyDescent="0.4">
      <c r="B9" s="14" t="s">
        <v>83</v>
      </c>
      <c r="C9" s="14"/>
      <c r="D9" s="14">
        <v>12000000</v>
      </c>
      <c r="E9" s="14">
        <v>12000000</v>
      </c>
      <c r="F9" s="14"/>
      <c r="G9" s="14"/>
      <c r="H9" s="14"/>
    </row>
    <row r="10" spans="1:8" s="2" customFormat="1" ht="14.1" customHeight="1" x14ac:dyDescent="0.4">
      <c r="B10" s="14" t="s">
        <v>86</v>
      </c>
      <c r="C10" s="14"/>
      <c r="D10" s="14">
        <v>10000000</v>
      </c>
      <c r="E10" s="14">
        <v>10000000</v>
      </c>
      <c r="F10" s="14"/>
      <c r="G10" s="14"/>
      <c r="H10" s="14"/>
    </row>
    <row r="11" spans="1:8" s="2" customFormat="1" ht="14.1" customHeight="1" x14ac:dyDescent="0.4">
      <c r="B11" s="14" t="s">
        <v>87</v>
      </c>
      <c r="C11" s="14"/>
      <c r="D11" s="14">
        <v>2000000</v>
      </c>
      <c r="E11" s="14">
        <v>2000000</v>
      </c>
      <c r="F11" s="14"/>
      <c r="G11" s="14"/>
      <c r="H11" s="14"/>
    </row>
    <row r="12" spans="1:8" s="2" customFormat="1" ht="14.1" customHeight="1" x14ac:dyDescent="0.4">
      <c r="B12" s="14" t="s">
        <v>84</v>
      </c>
      <c r="C12" s="14"/>
      <c r="D12" s="14">
        <v>600000</v>
      </c>
      <c r="E12" s="14">
        <v>500000</v>
      </c>
      <c r="F12" s="14"/>
      <c r="G12" s="14">
        <v>100000</v>
      </c>
      <c r="H12" s="14"/>
    </row>
    <row r="13" spans="1:8" s="2" customFormat="1" ht="14.1" customHeight="1" x14ac:dyDescent="0.4">
      <c r="B13" s="14" t="s">
        <v>85</v>
      </c>
      <c r="C13" s="14"/>
      <c r="D13" s="14">
        <v>600000</v>
      </c>
      <c r="E13" s="14">
        <v>500000</v>
      </c>
      <c r="F13" s="14"/>
      <c r="G13" s="14">
        <v>100000</v>
      </c>
      <c r="H13" s="14"/>
    </row>
    <row r="14" spans="1:8" s="2" customFormat="1" ht="14.1" customHeight="1" x14ac:dyDescent="0.4">
      <c r="B14" s="14" t="s">
        <v>88</v>
      </c>
      <c r="C14" s="14"/>
      <c r="D14" s="14">
        <v>1500</v>
      </c>
      <c r="E14" s="14">
        <v>1000</v>
      </c>
      <c r="F14" s="14"/>
      <c r="G14" s="14">
        <v>500</v>
      </c>
      <c r="H14" s="14"/>
    </row>
    <row r="15" spans="1:8" s="2" customFormat="1" ht="14.1" customHeight="1" x14ac:dyDescent="0.4">
      <c r="B15" s="14" t="s">
        <v>128</v>
      </c>
      <c r="C15" s="14"/>
      <c r="D15" s="14">
        <v>1500</v>
      </c>
      <c r="E15" s="14">
        <v>1000</v>
      </c>
      <c r="F15" s="14"/>
      <c r="G15" s="14">
        <v>500</v>
      </c>
      <c r="H15" s="14"/>
    </row>
    <row r="16" spans="1:8" s="2" customFormat="1" ht="14.1" customHeight="1" x14ac:dyDescent="0.4">
      <c r="B16" s="14" t="s">
        <v>89</v>
      </c>
      <c r="C16" s="14"/>
      <c r="D16" s="14">
        <v>24000000</v>
      </c>
      <c r="E16" s="14">
        <v>25000000</v>
      </c>
      <c r="F16" s="14">
        <v>1000000</v>
      </c>
      <c r="G16" s="14"/>
      <c r="H16" s="14"/>
    </row>
    <row r="17" spans="1:8" s="2" customFormat="1" ht="14.1" customHeight="1" x14ac:dyDescent="0.4">
      <c r="B17" s="14" t="s">
        <v>90</v>
      </c>
      <c r="C17" s="14"/>
      <c r="D17" s="14">
        <v>9000000</v>
      </c>
      <c r="E17" s="14">
        <v>10000000</v>
      </c>
      <c r="F17" s="14">
        <v>1000000</v>
      </c>
      <c r="G17" s="14"/>
      <c r="H17" s="14"/>
    </row>
    <row r="18" spans="1:8" s="2" customFormat="1" ht="14.1" customHeight="1" x14ac:dyDescent="0.4">
      <c r="B18" s="14" t="s">
        <v>91</v>
      </c>
      <c r="C18" s="14"/>
      <c r="D18" s="14">
        <v>15000000</v>
      </c>
      <c r="E18" s="14">
        <v>15000000</v>
      </c>
      <c r="F18" s="14"/>
      <c r="G18" s="14"/>
      <c r="H18" s="14"/>
    </row>
    <row r="19" spans="1:8" s="2" customFormat="1" ht="14.1" customHeight="1" x14ac:dyDescent="0.4">
      <c r="B19" s="14" t="s">
        <v>92</v>
      </c>
      <c r="C19" s="14"/>
      <c r="D19" s="14">
        <v>5400000</v>
      </c>
      <c r="E19" s="14">
        <v>5400000</v>
      </c>
      <c r="F19" s="14"/>
      <c r="G19" s="14"/>
      <c r="H19" s="14"/>
    </row>
    <row r="20" spans="1:8" s="2" customFormat="1" ht="14.1" customHeight="1" x14ac:dyDescent="0.4">
      <c r="B20" s="14" t="s">
        <v>93</v>
      </c>
      <c r="C20" s="27" t="s">
        <v>94</v>
      </c>
      <c r="D20" s="14">
        <v>3600000</v>
      </c>
      <c r="E20" s="14">
        <v>3600000</v>
      </c>
      <c r="F20" s="14"/>
      <c r="G20" s="14"/>
      <c r="H20" s="14"/>
    </row>
    <row r="21" spans="1:8" s="2" customFormat="1" ht="14.1" customHeight="1" x14ac:dyDescent="0.4">
      <c r="B21" s="14"/>
      <c r="C21" s="27" t="s">
        <v>95</v>
      </c>
      <c r="D21" s="14">
        <v>1800000</v>
      </c>
      <c r="E21" s="14">
        <v>1800000</v>
      </c>
      <c r="F21" s="14"/>
      <c r="G21" s="14"/>
      <c r="H21" s="14"/>
    </row>
    <row r="22" spans="1:8" s="2" customFormat="1" ht="14.1" customHeight="1" x14ac:dyDescent="0.4">
      <c r="B22" s="14" t="s">
        <v>96</v>
      </c>
      <c r="C22" s="14"/>
      <c r="D22" s="14">
        <v>10000000</v>
      </c>
      <c r="E22" s="14">
        <v>8000000</v>
      </c>
      <c r="F22" s="14"/>
      <c r="G22" s="14">
        <v>2000000</v>
      </c>
      <c r="H22" s="14"/>
    </row>
    <row r="23" spans="1:8" s="2" customFormat="1" ht="14.1" customHeight="1" x14ac:dyDescent="0.4">
      <c r="B23" s="14" t="s">
        <v>97</v>
      </c>
      <c r="C23" s="14"/>
      <c r="D23" s="14">
        <v>10000000</v>
      </c>
      <c r="E23" s="14">
        <v>8000000</v>
      </c>
      <c r="F23" s="14"/>
      <c r="G23" s="14">
        <v>2000000</v>
      </c>
      <c r="H23" s="14"/>
    </row>
    <row r="24" spans="1:8" s="2" customFormat="1" ht="14.1" customHeight="1" x14ac:dyDescent="0.4">
      <c r="B24" s="14" t="s">
        <v>98</v>
      </c>
      <c r="C24" s="14"/>
      <c r="D24" s="14">
        <v>1000</v>
      </c>
      <c r="E24" s="14">
        <v>1000</v>
      </c>
      <c r="F24" s="14"/>
      <c r="G24" s="14"/>
      <c r="H24" s="14"/>
    </row>
    <row r="25" spans="1:8" s="2" customFormat="1" ht="14.1" customHeight="1" x14ac:dyDescent="0.4">
      <c r="B25" s="14" t="s">
        <v>99</v>
      </c>
      <c r="C25" s="14"/>
      <c r="D25" s="14">
        <v>1000</v>
      </c>
      <c r="E25" s="14">
        <v>1000</v>
      </c>
      <c r="F25" s="14"/>
      <c r="G25" s="14"/>
      <c r="H25" s="14"/>
    </row>
    <row r="26" spans="1:8" s="2" customFormat="1" ht="14.1" customHeight="1" x14ac:dyDescent="0.4">
      <c r="B26" s="14" t="s">
        <v>125</v>
      </c>
      <c r="C26" s="14"/>
      <c r="D26" s="14">
        <v>200000</v>
      </c>
      <c r="E26" s="14">
        <v>200000</v>
      </c>
      <c r="F26" s="14"/>
      <c r="G26" s="14"/>
      <c r="H26" s="14"/>
    </row>
    <row r="27" spans="1:8" s="2" customFormat="1" ht="14.1" customHeight="1" x14ac:dyDescent="0.4">
      <c r="A27" s="26" t="s">
        <v>124</v>
      </c>
      <c r="B27" s="14" t="s">
        <v>100</v>
      </c>
      <c r="C27" s="14"/>
      <c r="D27" s="14">
        <v>200000</v>
      </c>
      <c r="E27" s="14">
        <v>200000</v>
      </c>
      <c r="F27" s="14"/>
      <c r="G27" s="14"/>
      <c r="H27" s="14"/>
    </row>
    <row r="28" spans="1:8" s="2" customFormat="1" ht="14.1" customHeight="1" x14ac:dyDescent="0.4">
      <c r="B28" s="14" t="s">
        <v>101</v>
      </c>
      <c r="C28" s="14"/>
      <c r="D28" s="14">
        <f>SUM(D9+D12+D14+D16+D19+D22+D24+D26)</f>
        <v>52202500</v>
      </c>
      <c r="E28" s="14">
        <f>SUM(E9+E12+E14+E16+E19+E22+E24+E26)</f>
        <v>51102000</v>
      </c>
      <c r="F28" s="14"/>
      <c r="G28" s="14"/>
      <c r="H28" s="14"/>
    </row>
    <row r="29" spans="1:8" s="2" customFormat="1" ht="24.75" customHeight="1" x14ac:dyDescent="0.4">
      <c r="B29" s="23"/>
      <c r="C29" s="23"/>
      <c r="D29" s="23"/>
      <c r="E29" s="23"/>
      <c r="F29" s="23"/>
      <c r="G29" s="23"/>
      <c r="H29" s="23"/>
    </row>
    <row r="30" spans="1:8" s="2" customFormat="1" ht="15.75" customHeight="1" x14ac:dyDescent="0.4">
      <c r="B30" s="24" t="s">
        <v>103</v>
      </c>
      <c r="C30" s="24"/>
      <c r="D30" s="24"/>
      <c r="E30" s="24"/>
      <c r="F30" s="24"/>
      <c r="G30" s="24"/>
      <c r="H30" s="24"/>
    </row>
    <row r="31" spans="1:8" s="9" customFormat="1" ht="21" customHeight="1" x14ac:dyDescent="0.4">
      <c r="B31" s="53" t="s">
        <v>8</v>
      </c>
      <c r="C31" s="28"/>
      <c r="D31" s="53" t="s">
        <v>77</v>
      </c>
      <c r="E31" s="53" t="s">
        <v>78</v>
      </c>
      <c r="F31" s="55" t="s">
        <v>81</v>
      </c>
      <c r="G31" s="56"/>
      <c r="H31" s="53" t="s">
        <v>82</v>
      </c>
    </row>
    <row r="32" spans="1:8" s="9" customFormat="1" ht="20.25" customHeight="1" x14ac:dyDescent="0.4">
      <c r="B32" s="54"/>
      <c r="C32" s="29"/>
      <c r="D32" s="54"/>
      <c r="E32" s="54"/>
      <c r="F32" s="30" t="s">
        <v>79</v>
      </c>
      <c r="G32" s="31" t="s">
        <v>80</v>
      </c>
      <c r="H32" s="54"/>
    </row>
    <row r="33" spans="1:8" s="2" customFormat="1" ht="14.1" customHeight="1" x14ac:dyDescent="0.4">
      <c r="B33" s="14" t="s">
        <v>104</v>
      </c>
      <c r="C33" s="14"/>
      <c r="D33" s="14">
        <v>24232000</v>
      </c>
      <c r="E33" s="14">
        <v>21732000</v>
      </c>
      <c r="F33" s="14"/>
      <c r="G33" s="14">
        <v>2500000</v>
      </c>
      <c r="H33" s="14"/>
    </row>
    <row r="34" spans="1:8" s="2" customFormat="1" ht="14.1" customHeight="1" x14ac:dyDescent="0.4">
      <c r="B34" s="14" t="s">
        <v>105</v>
      </c>
      <c r="C34" s="14"/>
      <c r="D34" s="14">
        <v>12000000</v>
      </c>
      <c r="E34" s="14">
        <v>10000000</v>
      </c>
      <c r="F34" s="14"/>
      <c r="G34" s="14">
        <v>2000000</v>
      </c>
      <c r="H34" s="14"/>
    </row>
    <row r="35" spans="1:8" s="2" customFormat="1" ht="14.1" customHeight="1" x14ac:dyDescent="0.4">
      <c r="B35" s="14" t="s">
        <v>106</v>
      </c>
      <c r="C35" s="14"/>
      <c r="D35" s="14">
        <v>6000000</v>
      </c>
      <c r="E35" s="14">
        <v>6000000</v>
      </c>
      <c r="F35" s="14"/>
      <c r="G35" s="14"/>
      <c r="H35" s="14"/>
    </row>
    <row r="36" spans="1:8" s="2" customFormat="1" ht="14.1" customHeight="1" x14ac:dyDescent="0.4">
      <c r="B36" s="14" t="s">
        <v>129</v>
      </c>
      <c r="C36" s="27" t="s">
        <v>107</v>
      </c>
      <c r="D36" s="14">
        <v>732000</v>
      </c>
      <c r="E36" s="14">
        <v>552000</v>
      </c>
      <c r="F36" s="14"/>
      <c r="G36" s="14">
        <v>180000</v>
      </c>
      <c r="H36" s="14"/>
    </row>
    <row r="37" spans="1:8" s="2" customFormat="1" ht="14.1" customHeight="1" x14ac:dyDescent="0.4">
      <c r="B37" s="14"/>
      <c r="C37" s="27" t="s">
        <v>108</v>
      </c>
      <c r="D37" s="14"/>
      <c r="E37" s="14">
        <v>180000</v>
      </c>
      <c r="F37" s="14">
        <v>180000</v>
      </c>
      <c r="G37" s="14"/>
      <c r="H37" s="14"/>
    </row>
    <row r="38" spans="1:8" s="2" customFormat="1" ht="14.1" customHeight="1" x14ac:dyDescent="0.4">
      <c r="B38" s="14" t="s">
        <v>109</v>
      </c>
      <c r="C38" s="14"/>
      <c r="D38" s="14">
        <v>5500000</v>
      </c>
      <c r="E38" s="14">
        <v>5000000</v>
      </c>
      <c r="F38" s="14"/>
      <c r="G38" s="14">
        <v>500000</v>
      </c>
      <c r="H38" s="14"/>
    </row>
    <row r="39" spans="1:8" s="2" customFormat="1" ht="14.1" customHeight="1" x14ac:dyDescent="0.4">
      <c r="B39" s="14" t="s">
        <v>110</v>
      </c>
      <c r="C39" s="14"/>
      <c r="D39" s="14">
        <v>4500000</v>
      </c>
      <c r="E39" s="14">
        <v>4422500</v>
      </c>
      <c r="F39" s="14"/>
      <c r="G39" s="14">
        <v>77500</v>
      </c>
      <c r="H39" s="14"/>
    </row>
    <row r="40" spans="1:8" s="2" customFormat="1" ht="14.1" customHeight="1" x14ac:dyDescent="0.4">
      <c r="B40" s="14" t="s">
        <v>111</v>
      </c>
      <c r="C40" s="14"/>
      <c r="D40" s="14">
        <v>3700000</v>
      </c>
      <c r="E40" s="14">
        <v>3660000</v>
      </c>
      <c r="F40" s="14"/>
      <c r="G40" s="14">
        <v>40000</v>
      </c>
      <c r="H40" s="14"/>
    </row>
    <row r="41" spans="1:8" s="2" customFormat="1" ht="14.1" customHeight="1" x14ac:dyDescent="0.4">
      <c r="B41" s="14" t="s">
        <v>112</v>
      </c>
      <c r="C41" s="14"/>
      <c r="D41" s="14">
        <v>800000</v>
      </c>
      <c r="E41" s="14">
        <v>762500</v>
      </c>
      <c r="F41" s="14"/>
      <c r="G41" s="14">
        <v>37500</v>
      </c>
      <c r="H41" s="14"/>
    </row>
    <row r="42" spans="1:8" s="2" customFormat="1" ht="28.5" customHeight="1" x14ac:dyDescent="0.4">
      <c r="B42" s="25" t="s">
        <v>126</v>
      </c>
      <c r="C42" s="14"/>
      <c r="D42" s="14">
        <v>3000000</v>
      </c>
      <c r="E42" s="14">
        <v>3000000</v>
      </c>
      <c r="F42" s="14"/>
      <c r="G42" s="14"/>
      <c r="H42" s="14"/>
    </row>
    <row r="43" spans="1:8" s="2" customFormat="1" ht="28.5" customHeight="1" x14ac:dyDescent="0.4">
      <c r="B43" s="25" t="s">
        <v>120</v>
      </c>
      <c r="C43" s="14"/>
      <c r="D43" s="14">
        <v>3000000</v>
      </c>
      <c r="E43" s="14">
        <v>3000000</v>
      </c>
      <c r="F43" s="14"/>
      <c r="G43" s="14"/>
      <c r="H43" s="14"/>
    </row>
    <row r="44" spans="1:8" s="2" customFormat="1" ht="14.1" customHeight="1" x14ac:dyDescent="0.4">
      <c r="B44" s="14" t="s">
        <v>113</v>
      </c>
      <c r="C44" s="14"/>
      <c r="D44" s="14">
        <v>500000</v>
      </c>
      <c r="E44" s="14">
        <v>500000</v>
      </c>
      <c r="F44" s="14"/>
      <c r="G44" s="14"/>
      <c r="H44" s="14"/>
    </row>
    <row r="45" spans="1:8" s="2" customFormat="1" ht="28.5" customHeight="1" x14ac:dyDescent="0.4">
      <c r="B45" s="25" t="s">
        <v>121</v>
      </c>
      <c r="C45" s="14"/>
      <c r="D45" s="14">
        <v>500000</v>
      </c>
      <c r="E45" s="14">
        <v>500000</v>
      </c>
      <c r="F45" s="14"/>
      <c r="G45" s="14"/>
      <c r="H45" s="14"/>
    </row>
    <row r="46" spans="1:8" s="2" customFormat="1" ht="14.1" customHeight="1" x14ac:dyDescent="0.4">
      <c r="A46" s="51" t="s">
        <v>127</v>
      </c>
      <c r="B46" s="14" t="s">
        <v>114</v>
      </c>
      <c r="C46" s="14"/>
      <c r="D46" s="14">
        <v>2000000</v>
      </c>
      <c r="E46" s="14">
        <v>2000000</v>
      </c>
      <c r="F46" s="14"/>
      <c r="G46" s="14"/>
      <c r="H46" s="14"/>
    </row>
    <row r="47" spans="1:8" s="2" customFormat="1" ht="28.5" customHeight="1" x14ac:dyDescent="0.4">
      <c r="A47" s="52"/>
      <c r="B47" s="25" t="s">
        <v>130</v>
      </c>
      <c r="C47" s="7"/>
      <c r="D47" s="14">
        <v>2000000</v>
      </c>
      <c r="E47" s="14">
        <v>2000000</v>
      </c>
      <c r="F47" s="14"/>
      <c r="G47" s="14"/>
      <c r="H47" s="14"/>
    </row>
    <row r="48" spans="1:8" s="2" customFormat="1" ht="14.1" customHeight="1" x14ac:dyDescent="0.4">
      <c r="B48" s="14" t="s">
        <v>131</v>
      </c>
      <c r="C48" s="14"/>
      <c r="D48" s="14">
        <v>800000</v>
      </c>
      <c r="E48" s="14">
        <v>700000</v>
      </c>
      <c r="F48" s="14"/>
      <c r="G48" s="14">
        <v>100000</v>
      </c>
      <c r="H48" s="14"/>
    </row>
    <row r="49" spans="1:8" s="2" customFormat="1" ht="28.5" customHeight="1" x14ac:dyDescent="0.4">
      <c r="B49" s="25" t="s">
        <v>122</v>
      </c>
      <c r="C49" s="14"/>
      <c r="D49" s="14">
        <v>800000</v>
      </c>
      <c r="E49" s="14">
        <v>700000</v>
      </c>
      <c r="F49" s="14"/>
      <c r="G49" s="14">
        <v>100000</v>
      </c>
      <c r="H49" s="14"/>
    </row>
    <row r="50" spans="1:8" s="2" customFormat="1" ht="14.1" customHeight="1" x14ac:dyDescent="0.4">
      <c r="B50" s="14" t="s">
        <v>115</v>
      </c>
      <c r="C50" s="14"/>
      <c r="D50" s="14">
        <v>16170500</v>
      </c>
      <c r="E50" s="14">
        <v>18747500</v>
      </c>
      <c r="F50" s="14">
        <v>2577000</v>
      </c>
      <c r="G50" s="14"/>
      <c r="H50" s="14"/>
    </row>
    <row r="51" spans="1:8" s="2" customFormat="1" ht="14.1" customHeight="1" x14ac:dyDescent="0.4">
      <c r="A51" s="32" t="s">
        <v>132</v>
      </c>
      <c r="B51" s="14" t="s">
        <v>116</v>
      </c>
      <c r="C51" s="14"/>
      <c r="D51" s="14">
        <v>16170500</v>
      </c>
      <c r="E51" s="14">
        <v>18747500</v>
      </c>
      <c r="F51" s="14">
        <v>2577000</v>
      </c>
      <c r="G51" s="14"/>
      <c r="H51" s="14"/>
    </row>
    <row r="52" spans="1:8" s="2" customFormat="1" ht="14.1" customHeight="1" x14ac:dyDescent="0.4">
      <c r="B52" s="14" t="s">
        <v>117</v>
      </c>
      <c r="C52" s="14"/>
      <c r="D52" s="14">
        <v>1000000</v>
      </c>
      <c r="E52" s="14">
        <v>0</v>
      </c>
      <c r="F52" s="14"/>
      <c r="G52" s="14">
        <v>1000000</v>
      </c>
      <c r="H52" s="14"/>
    </row>
    <row r="53" spans="1:8" s="2" customFormat="1" ht="14.1" customHeight="1" x14ac:dyDescent="0.4">
      <c r="B53" s="14" t="s">
        <v>118</v>
      </c>
      <c r="C53" s="14"/>
      <c r="D53" s="14">
        <v>1000000</v>
      </c>
      <c r="E53" s="14">
        <v>0</v>
      </c>
      <c r="F53" s="14"/>
      <c r="G53" s="14">
        <v>1000000</v>
      </c>
      <c r="H53" s="14"/>
    </row>
    <row r="54" spans="1:8" s="2" customFormat="1" ht="14.1" customHeight="1" x14ac:dyDescent="0.4">
      <c r="B54" s="14" t="s">
        <v>119</v>
      </c>
      <c r="C54" s="14"/>
      <c r="D54" s="14">
        <f>SUM(D33+D39+D42+D44+D46+D48+D50+D52)</f>
        <v>52202500</v>
      </c>
      <c r="E54" s="14">
        <f>SUM(E33+E39+E42+E44+E46+E48+E50+E52)</f>
        <v>51102000</v>
      </c>
      <c r="F54" s="14"/>
      <c r="G54" s="14"/>
      <c r="H54" s="14"/>
    </row>
  </sheetData>
  <mergeCells count="15">
    <mergeCell ref="H7:H8"/>
    <mergeCell ref="H31:H32"/>
    <mergeCell ref="B3:G3"/>
    <mergeCell ref="B4:D4"/>
    <mergeCell ref="E4:G4"/>
    <mergeCell ref="F7:G7"/>
    <mergeCell ref="B7:B8"/>
    <mergeCell ref="D7:D8"/>
    <mergeCell ref="E7:E8"/>
    <mergeCell ref="F5:G5"/>
    <mergeCell ref="A46:A47"/>
    <mergeCell ref="B31:B32"/>
    <mergeCell ref="D31:D32"/>
    <mergeCell ref="E31:E32"/>
    <mergeCell ref="F31:G31"/>
  </mergeCells>
  <phoneticPr fontId="1"/>
  <pageMargins left="0.7" right="0.46" top="0.5" bottom="0.26" header="0.3" footer="0.16"/>
  <pageSetup paperSize="9" scale="8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74D7A-555F-404B-91CA-28EECD4CD670}">
  <dimension ref="A1"/>
  <sheetViews>
    <sheetView workbookViewId="0">
      <selection sqref="A1:XFD1048576"/>
    </sheetView>
  </sheetViews>
  <sheetFormatPr defaultRowHeight="18.75" x14ac:dyDescent="0.4"/>
  <cols>
    <col min="11" max="11" width="10.25" customWidth="1"/>
  </cols>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貸借対照表</vt:lpstr>
      <vt:lpstr>BS分析</vt:lpstr>
      <vt:lpstr>正味財産増減計算書</vt:lpstr>
      <vt:lpstr>PL分析</vt:lpstr>
      <vt:lpstr>収支決算書</vt:lpstr>
      <vt:lpstr>収支分析</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KANAUCHI KOTOMI</dc:creator>
  <cp:lastModifiedBy>KANAUCHI KOTOMI</cp:lastModifiedBy>
  <cp:lastPrinted>2023-07-06T06:26:23Z</cp:lastPrinted>
  <dcterms:created xsi:type="dcterms:W3CDTF">2023-05-15T01:06:13Z</dcterms:created>
  <dcterms:modified xsi:type="dcterms:W3CDTF">2023-07-06T06:34:32Z</dcterms:modified>
</cp:coreProperties>
</file>